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4955" windowHeight="7515" activeTab="0"/>
  </bookViews>
  <sheets>
    <sheet name="5歳毎人口" sheetId="1" r:id="rId1"/>
    <sheet name="３区分人口" sheetId="2" r:id="rId2"/>
    <sheet name="グラフ" sheetId="3" r:id="rId3"/>
    <sheet name="人口性比" sheetId="4" r:id="rId4"/>
  </sheets>
  <definedNames>
    <definedName name="_xlnm.Print_Area" localSheetId="1">'３区分人口'!$A$1:$Z$91</definedName>
    <definedName name="_xlnm.Print_Area" localSheetId="2">'グラフ'!$A$1:$O$34</definedName>
    <definedName name="_xlnm.Print_Titles" localSheetId="1">'３区分人口'!$2:$3</definedName>
    <definedName name="_xlnm.Print_Titles" localSheetId="0">'5歳毎人口'!$A:$B,'5歳毎人口'!$3:$4</definedName>
  </definedNames>
  <calcPr fullCalcOnLoad="1"/>
</workbook>
</file>

<file path=xl/sharedStrings.xml><?xml version="1.0" encoding="utf-8"?>
<sst xmlns="http://schemas.openxmlformats.org/spreadsheetml/2006/main" count="513" uniqueCount="80">
  <si>
    <t>総数</t>
  </si>
  <si>
    <t>男</t>
  </si>
  <si>
    <t>女</t>
  </si>
  <si>
    <t>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</si>
  <si>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</si>
  <si>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</si>
  <si>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</si>
  <si>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</si>
  <si>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</si>
  <si>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</si>
  <si>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</si>
  <si>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</si>
  <si>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</si>
  <si>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</si>
  <si>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</si>
  <si>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</si>
  <si>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</si>
  <si>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</si>
  <si>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</si>
  <si>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</si>
  <si>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</si>
  <si>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</si>
  <si>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</si>
  <si>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100歳以上</t>
  </si>
  <si>
    <t>昭和</t>
  </si>
  <si>
    <t>45年</t>
  </si>
  <si>
    <t>諫早市</t>
  </si>
  <si>
    <t>諫早地域</t>
  </si>
  <si>
    <t>多良見地域</t>
  </si>
  <si>
    <t>森山地域</t>
  </si>
  <si>
    <t>飯盛地域</t>
  </si>
  <si>
    <t>高来地域</t>
  </si>
  <si>
    <t>小長井地域</t>
  </si>
  <si>
    <t>長崎県</t>
  </si>
  <si>
    <t>50年</t>
  </si>
  <si>
    <t>55年</t>
  </si>
  <si>
    <t>60年</t>
  </si>
  <si>
    <t>平成</t>
  </si>
  <si>
    <t>2年</t>
  </si>
  <si>
    <t>7年</t>
  </si>
  <si>
    <t>12年</t>
  </si>
  <si>
    <t>年齢不詳</t>
  </si>
  <si>
    <t>年少人口(15歳未満)</t>
  </si>
  <si>
    <t>老年人口(65歳以上)</t>
  </si>
  <si>
    <t>生産年齢人口(15～64歳)</t>
  </si>
  <si>
    <t>年少人口割合</t>
  </si>
  <si>
    <t>生産年齢割合</t>
  </si>
  <si>
    <t>老年人口割合</t>
  </si>
  <si>
    <t>17年</t>
  </si>
  <si>
    <t>22年</t>
  </si>
  <si>
    <t>-</t>
  </si>
  <si>
    <t>総計</t>
  </si>
  <si>
    <t>15歳未満</t>
  </si>
  <si>
    <t>65歳以上</t>
  </si>
  <si>
    <t>15-65歳</t>
  </si>
  <si>
    <t>諫早市</t>
  </si>
  <si>
    <t>S45</t>
  </si>
  <si>
    <t>S50</t>
  </si>
  <si>
    <t>S55</t>
  </si>
  <si>
    <t>S60</t>
  </si>
  <si>
    <t>H2</t>
  </si>
  <si>
    <t>H7</t>
  </si>
  <si>
    <t>H12</t>
  </si>
  <si>
    <t>H17</t>
  </si>
  <si>
    <t>H22</t>
  </si>
  <si>
    <t>27年</t>
  </si>
  <si>
    <t>H27</t>
  </si>
  <si>
    <t>男／女</t>
  </si>
  <si>
    <t>不詳</t>
  </si>
  <si>
    <t>年</t>
  </si>
  <si>
    <t>人口</t>
  </si>
  <si>
    <t>割合</t>
  </si>
  <si>
    <t>（単位：人）</t>
  </si>
  <si>
    <t>（単位：％）</t>
  </si>
  <si>
    <t>令和</t>
  </si>
  <si>
    <t>95～99歳</t>
  </si>
  <si>
    <t xml:space="preserve"> 2年</t>
  </si>
  <si>
    <t>S45～R2</t>
  </si>
  <si>
    <t>R2</t>
  </si>
  <si>
    <t>（単位：人）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</si>
</sst>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_ ;[Red]\-#,##0.0\ "/>
    <numFmt numFmtId="179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57"/>
      <name val="ＭＳ Ｐゴシック"/>
      <family val="3"/>
    </font>
    <font>
      <sz val="11"/>
      <color indexed="48"/>
      <name val="ＭＳ Ｐゴシック"/>
      <family val="3"/>
    </font>
    <font>
      <sz val="9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5.75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25"/>
      <color indexed="9"/>
      <name val="ＭＳ Ｐゴシック"/>
      <family val="3"/>
    </font>
    <font>
      <sz val="9.9"/>
      <color indexed="8"/>
      <name val="ＭＳ Ｐゴシック"/>
      <family val="3"/>
    </font>
    <font>
      <sz val="9"/>
      <color indexed="9"/>
      <name val="ＭＳ Ｐゴシック"/>
      <family val="3"/>
    </font>
    <font>
      <sz val="8.3"/>
      <color indexed="9"/>
      <name val="ＭＳ Ｐゴシック"/>
      <family val="3"/>
    </font>
    <font>
      <sz val="8.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  <font>
      <sz val="11"/>
      <color rgb="FF339966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38" fontId="2" fillId="0" borderId="10" xfId="48" applyFont="1" applyBorder="1" applyAlignment="1">
      <alignment/>
    </xf>
    <xf numFmtId="38" fontId="2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2" fillId="0" borderId="10" xfId="48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/>
    </xf>
    <xf numFmtId="177" fontId="2" fillId="0" borderId="10" xfId="48" applyNumberFormat="1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0" xfId="48" applyFont="1" applyFill="1" applyAlignment="1">
      <alignment/>
    </xf>
    <xf numFmtId="0" fontId="0" fillId="0" borderId="0" xfId="0" applyFill="1" applyAlignment="1">
      <alignment/>
    </xf>
    <xf numFmtId="38" fontId="0" fillId="0" borderId="10" xfId="48" applyBorder="1" applyAlignment="1">
      <alignment/>
    </xf>
    <xf numFmtId="38" fontId="4" fillId="0" borderId="10" xfId="48" applyFont="1" applyFill="1" applyBorder="1" applyAlignment="1">
      <alignment/>
    </xf>
    <xf numFmtId="38" fontId="3" fillId="0" borderId="10" xfId="48" applyFont="1" applyFill="1" applyBorder="1" applyAlignment="1">
      <alignment/>
    </xf>
    <xf numFmtId="0" fontId="5" fillId="0" borderId="10" xfId="0" applyFont="1" applyBorder="1" applyAlignment="1">
      <alignment/>
    </xf>
    <xf numFmtId="38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78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7" fontId="0" fillId="0" borderId="10" xfId="48" applyNumberFormat="1" applyFont="1" applyFill="1" applyBorder="1" applyAlignment="1">
      <alignment/>
    </xf>
    <xf numFmtId="177" fontId="3" fillId="0" borderId="10" xfId="48" applyNumberFormat="1" applyFont="1" applyBorder="1" applyAlignment="1">
      <alignment/>
    </xf>
    <xf numFmtId="176" fontId="0" fillId="0" borderId="0" xfId="42" applyNumberFormat="1" applyFont="1" applyAlignment="1">
      <alignment/>
    </xf>
    <xf numFmtId="0" fontId="5" fillId="28" borderId="1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38" fontId="0" fillId="34" borderId="0" xfId="0" applyNumberFormat="1" applyFill="1" applyAlignment="1">
      <alignment/>
    </xf>
    <xf numFmtId="38" fontId="0" fillId="34" borderId="0" xfId="0" applyNumberFormat="1" applyFont="1" applyFill="1" applyAlignment="1">
      <alignment/>
    </xf>
    <xf numFmtId="38" fontId="0" fillId="35" borderId="10" xfId="48" applyFont="1" applyFill="1" applyBorder="1" applyAlignment="1">
      <alignment/>
    </xf>
    <xf numFmtId="38" fontId="0" fillId="35" borderId="10" xfId="48" applyFont="1" applyFill="1" applyBorder="1" applyAlignment="1">
      <alignment/>
    </xf>
    <xf numFmtId="38" fontId="3" fillId="35" borderId="10" xfId="48" applyFont="1" applyFill="1" applyBorder="1" applyAlignment="1">
      <alignment/>
    </xf>
    <xf numFmtId="38" fontId="2" fillId="35" borderId="10" xfId="48" applyFont="1" applyFill="1" applyBorder="1" applyAlignment="1">
      <alignment/>
    </xf>
    <xf numFmtId="177" fontId="3" fillId="35" borderId="10" xfId="48" applyNumberFormat="1" applyFont="1" applyFill="1" applyBorder="1" applyAlignment="1">
      <alignment/>
    </xf>
    <xf numFmtId="177" fontId="2" fillId="35" borderId="10" xfId="48" applyNumberFormat="1" applyFont="1" applyFill="1" applyBorder="1" applyAlignment="1">
      <alignment/>
    </xf>
    <xf numFmtId="177" fontId="0" fillId="35" borderId="10" xfId="48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77" fontId="0" fillId="0" borderId="10" xfId="48" applyNumberFormat="1" applyFont="1" applyBorder="1" applyAlignment="1">
      <alignment/>
    </xf>
    <xf numFmtId="0" fontId="50" fillId="0" borderId="10" xfId="0" applyFont="1" applyBorder="1" applyAlignment="1">
      <alignment/>
    </xf>
    <xf numFmtId="38" fontId="50" fillId="0" borderId="10" xfId="48" applyFont="1" applyFill="1" applyBorder="1" applyAlignment="1">
      <alignment/>
    </xf>
    <xf numFmtId="38" fontId="50" fillId="0" borderId="10" xfId="48" applyFont="1" applyBorder="1" applyAlignment="1">
      <alignment/>
    </xf>
    <xf numFmtId="177" fontId="50" fillId="0" borderId="10" xfId="48" applyNumberFormat="1" applyFont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38" fontId="50" fillId="35" borderId="10" xfId="48" applyFont="1" applyFill="1" applyBorder="1" applyAlignment="1">
      <alignment/>
    </xf>
    <xf numFmtId="38" fontId="0" fillId="35" borderId="10" xfId="48" applyFont="1" applyFill="1" applyBorder="1" applyAlignment="1">
      <alignment/>
    </xf>
    <xf numFmtId="38" fontId="51" fillId="35" borderId="10" xfId="48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</a:t>
            </a:r>
            <a:r>
              <a:rPr lang="en-US" cap="none" sz="99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99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区分）別人口推移（</a:t>
            </a:r>
            <a:r>
              <a:rPr lang="en-US" cap="none" sz="99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S45</a:t>
            </a:r>
            <a:r>
              <a:rPr lang="en-US" cap="none" sz="99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99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R2</a:t>
            </a:r>
            <a:r>
              <a:rPr lang="en-US" cap="none" sz="99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02"/>
          <c:w val="0.861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グラフ!$B$2</c:f>
              <c:strCache>
                <c:ptCount val="1"/>
                <c:pt idx="0">
                  <c:v>15歳未満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3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グラフ!$A$3:$A$13</c:f>
              <c:strCache/>
            </c:strRef>
          </c:cat>
          <c:val>
            <c:numRef>
              <c:f>グラフ!$B$3:$B$13</c:f>
              <c:numCache/>
            </c:numRef>
          </c:val>
        </c:ser>
        <c:ser>
          <c:idx val="1"/>
          <c:order val="1"/>
          <c:tx>
            <c:strRef>
              <c:f>グラフ!$C$2</c:f>
              <c:strCache>
                <c:ptCount val="1"/>
                <c:pt idx="0">
                  <c:v>15-65歳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3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グラフ!$A$3:$A$13</c:f>
              <c:strCache/>
            </c:strRef>
          </c:cat>
          <c:val>
            <c:numRef>
              <c:f>グラフ!$C$3:$C$13</c:f>
              <c:numCache/>
            </c:numRef>
          </c:val>
        </c:ser>
        <c:ser>
          <c:idx val="2"/>
          <c:order val="2"/>
          <c:tx>
            <c:strRef>
              <c:f>グラフ!$D$2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3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グラフ!$A$3:$A$13</c:f>
              <c:strCache/>
            </c:strRef>
          </c:cat>
          <c:val>
            <c:numRef>
              <c:f>グラフ!$D$3:$D$13</c:f>
              <c:numCache/>
            </c:numRef>
          </c:val>
        </c:ser>
        <c:overlap val="100"/>
        <c:gapWidth val="75"/>
        <c:axId val="21492013"/>
        <c:axId val="59210390"/>
      </c:bar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0390"/>
        <c:crossesAt val="0"/>
        <c:auto val="1"/>
        <c:lblOffset val="100"/>
        <c:tickLblSkip val="1"/>
        <c:noMultiLvlLbl val="0"/>
      </c:catAx>
      <c:valAx>
        <c:axId val="59210390"/>
        <c:scaling>
          <c:orientation val="minMax"/>
          <c:max val="15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2013"/>
        <c:crossesAt val="1"/>
        <c:crossBetween val="between"/>
        <c:dispUnits>
          <c:builtInUnit val="thousands"/>
        </c:dispUnits>
        <c:majorUnit val="30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25175"/>
          <c:w val="0.104"/>
          <c:h val="0.6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区分）別人口（地域別）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7725"/>
          <c:w val="0.98175"/>
          <c:h val="0.7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グラフ!$B$26</c:f>
              <c:strCache>
                <c:ptCount val="1"/>
                <c:pt idx="0">
                  <c:v>15歳未満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グラフ!$A$27:$A$34</c:f>
              <c:strCache/>
            </c:strRef>
          </c:cat>
          <c:val>
            <c:numRef>
              <c:f>グラフ!$B$27:$B$34</c:f>
              <c:numCache/>
            </c:numRef>
          </c:val>
        </c:ser>
        <c:ser>
          <c:idx val="1"/>
          <c:order val="1"/>
          <c:tx>
            <c:strRef>
              <c:f>グラフ!$C$26</c:f>
              <c:strCache>
                <c:ptCount val="1"/>
                <c:pt idx="0">
                  <c:v>15-65歳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グラフ!$A$27:$A$34</c:f>
              <c:strCache/>
            </c:strRef>
          </c:cat>
          <c:val>
            <c:numRef>
              <c:f>グラフ!$C$27:$C$34</c:f>
              <c:numCache/>
            </c:numRef>
          </c:val>
        </c:ser>
        <c:ser>
          <c:idx val="2"/>
          <c:order val="2"/>
          <c:tx>
            <c:strRef>
              <c:f>グラフ!$D$26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グラフ!$A$27:$A$34</c:f>
              <c:strCache/>
            </c:strRef>
          </c:cat>
          <c:val>
            <c:numRef>
              <c:f>グラフ!$D$27:$D$34</c:f>
              <c:numCache/>
            </c:numRef>
          </c:val>
        </c:ser>
        <c:overlap val="100"/>
        <c:gapWidth val="95"/>
        <c:axId val="63131463"/>
        <c:axId val="31312256"/>
      </c:barChart>
      <c:catAx>
        <c:axId val="631314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12256"/>
        <c:crosses val="autoZero"/>
        <c:auto val="1"/>
        <c:lblOffset val="100"/>
        <c:tickLblSkip val="1"/>
        <c:noMultiLvlLbl val="0"/>
      </c:catAx>
      <c:valAx>
        <c:axId val="31312256"/>
        <c:scaling>
          <c:orientation val="minMax"/>
        </c:scaling>
        <c:axPos val="t"/>
        <c:delete val="1"/>
        <c:majorTickMark val="out"/>
        <c:minorTickMark val="none"/>
        <c:tickLblPos val="nextTo"/>
        <c:crossAx val="631314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25"/>
          <c:y val="0.08175"/>
          <c:w val="0.3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0.0575</cdr:y>
    </cdr:from>
    <cdr:to>
      <cdr:x>1</cdr:x>
      <cdr:y>0.163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81550" y="1524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（単位：千人）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0.07425</cdr:y>
    </cdr:from>
    <cdr:to>
      <cdr:x>1</cdr:x>
      <cdr:y>0.1495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52975" y="257175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47625</xdr:rowOff>
    </xdr:from>
    <xdr:to>
      <xdr:col>14</xdr:col>
      <xdr:colOff>676275</xdr:colOff>
      <xdr:row>14</xdr:row>
      <xdr:rowOff>152400</xdr:rowOff>
    </xdr:to>
    <xdr:graphicFrame>
      <xdr:nvGraphicFramePr>
        <xdr:cNvPr id="1" name="グラフ 1"/>
        <xdr:cNvGraphicFramePr/>
      </xdr:nvGraphicFramePr>
      <xdr:xfrm>
        <a:off x="4410075" y="47625"/>
        <a:ext cx="56673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15</xdr:row>
      <xdr:rowOff>47625</xdr:rowOff>
    </xdr:from>
    <xdr:to>
      <xdr:col>14</xdr:col>
      <xdr:colOff>676275</xdr:colOff>
      <xdr:row>34</xdr:row>
      <xdr:rowOff>9525</xdr:rowOff>
    </xdr:to>
    <xdr:graphicFrame>
      <xdr:nvGraphicFramePr>
        <xdr:cNvPr id="2" name="グラフ 3"/>
        <xdr:cNvGraphicFramePr/>
      </xdr:nvGraphicFramePr>
      <xdr:xfrm>
        <a:off x="4438650" y="2905125"/>
        <a:ext cx="56388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92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C79" sqref="C79"/>
    </sheetView>
  </sheetViews>
  <sheetFormatPr defaultColWidth="9.00390625" defaultRowHeight="13.5"/>
  <cols>
    <col min="1" max="1" width="5.125" style="0" customWidth="1"/>
    <col min="2" max="2" width="11.50390625" style="0" customWidth="1"/>
    <col min="3" max="71" width="9.625" style="0" customWidth="1"/>
  </cols>
  <sheetData>
    <row r="3" spans="1:71" ht="13.5">
      <c r="A3" s="16"/>
      <c r="B3" s="16"/>
      <c r="C3" s="67" t="s">
        <v>0</v>
      </c>
      <c r="D3" s="67"/>
      <c r="E3" s="67"/>
      <c r="F3" s="67" t="s">
        <v>4</v>
      </c>
      <c r="G3" s="67"/>
      <c r="H3" s="67"/>
      <c r="I3" s="67" t="s">
        <v>5</v>
      </c>
      <c r="J3" s="67"/>
      <c r="K3" s="67"/>
      <c r="L3" s="67" t="s">
        <v>6</v>
      </c>
      <c r="M3" s="67"/>
      <c r="N3" s="67"/>
      <c r="O3" s="67" t="s">
        <v>7</v>
      </c>
      <c r="P3" s="67"/>
      <c r="Q3" s="67"/>
      <c r="R3" s="67" t="s">
        <v>8</v>
      </c>
      <c r="S3" s="67"/>
      <c r="T3" s="67"/>
      <c r="U3" s="67" t="s">
        <v>9</v>
      </c>
      <c r="V3" s="67"/>
      <c r="W3" s="67"/>
      <c r="X3" s="67" t="s">
        <v>10</v>
      </c>
      <c r="Y3" s="67"/>
      <c r="Z3" s="67"/>
      <c r="AA3" s="67" t="s">
        <v>11</v>
      </c>
      <c r="AB3" s="67"/>
      <c r="AC3" s="67"/>
      <c r="AD3" s="67" t="s">
        <v>12</v>
      </c>
      <c r="AE3" s="67"/>
      <c r="AF3" s="67"/>
      <c r="AG3" s="67" t="s">
        <v>13</v>
      </c>
      <c r="AH3" s="67"/>
      <c r="AI3" s="67"/>
      <c r="AJ3" s="67" t="s">
        <v>14</v>
      </c>
      <c r="AK3" s="67"/>
      <c r="AL3" s="67"/>
      <c r="AM3" s="67" t="s">
        <v>15</v>
      </c>
      <c r="AN3" s="67"/>
      <c r="AO3" s="67"/>
      <c r="AP3" s="67" t="s">
        <v>16</v>
      </c>
      <c r="AQ3" s="67"/>
      <c r="AR3" s="67"/>
      <c r="AS3" s="67" t="s">
        <v>17</v>
      </c>
      <c r="AT3" s="67"/>
      <c r="AU3" s="67"/>
      <c r="AV3" s="67" t="s">
        <v>18</v>
      </c>
      <c r="AW3" s="67"/>
      <c r="AX3" s="67"/>
      <c r="AY3" s="67" t="s">
        <v>19</v>
      </c>
      <c r="AZ3" s="67"/>
      <c r="BA3" s="67"/>
      <c r="BB3" s="67" t="s">
        <v>20</v>
      </c>
      <c r="BC3" s="67"/>
      <c r="BD3" s="67"/>
      <c r="BE3" s="67" t="s">
        <v>21</v>
      </c>
      <c r="BF3" s="67"/>
      <c r="BG3" s="67"/>
      <c r="BH3" s="67" t="s">
        <v>22</v>
      </c>
      <c r="BI3" s="67"/>
      <c r="BJ3" s="67"/>
      <c r="BK3" s="67" t="s">
        <v>75</v>
      </c>
      <c r="BL3" s="67"/>
      <c r="BM3" s="67"/>
      <c r="BN3" s="67" t="s">
        <v>23</v>
      </c>
      <c r="BO3" s="67"/>
      <c r="BP3" s="67"/>
      <c r="BQ3" s="68" t="s">
        <v>41</v>
      </c>
      <c r="BR3" s="68"/>
      <c r="BS3" s="68"/>
    </row>
    <row r="4" spans="1:71" ht="13.5">
      <c r="A4" s="18"/>
      <c r="B4" s="18"/>
      <c r="C4" s="17" t="s">
        <v>3</v>
      </c>
      <c r="D4" s="17" t="s">
        <v>1</v>
      </c>
      <c r="E4" s="17" t="s">
        <v>2</v>
      </c>
      <c r="F4" s="17" t="s">
        <v>3</v>
      </c>
      <c r="G4" s="17" t="s">
        <v>1</v>
      </c>
      <c r="H4" s="17" t="s">
        <v>2</v>
      </c>
      <c r="I4" s="17" t="s">
        <v>3</v>
      </c>
      <c r="J4" s="17" t="s">
        <v>1</v>
      </c>
      <c r="K4" s="17" t="s">
        <v>2</v>
      </c>
      <c r="L4" s="17" t="s">
        <v>3</v>
      </c>
      <c r="M4" s="17" t="s">
        <v>1</v>
      </c>
      <c r="N4" s="17" t="s">
        <v>2</v>
      </c>
      <c r="O4" s="17" t="s">
        <v>3</v>
      </c>
      <c r="P4" s="17" t="s">
        <v>1</v>
      </c>
      <c r="Q4" s="17" t="s">
        <v>2</v>
      </c>
      <c r="R4" s="17" t="s">
        <v>3</v>
      </c>
      <c r="S4" s="17" t="s">
        <v>1</v>
      </c>
      <c r="T4" s="17" t="s">
        <v>2</v>
      </c>
      <c r="U4" s="17" t="s">
        <v>3</v>
      </c>
      <c r="V4" s="17" t="s">
        <v>1</v>
      </c>
      <c r="W4" s="17" t="s">
        <v>2</v>
      </c>
      <c r="X4" s="17" t="s">
        <v>3</v>
      </c>
      <c r="Y4" s="17" t="s">
        <v>1</v>
      </c>
      <c r="Z4" s="17" t="s">
        <v>2</v>
      </c>
      <c r="AA4" s="17" t="s">
        <v>3</v>
      </c>
      <c r="AB4" s="17" t="s">
        <v>1</v>
      </c>
      <c r="AC4" s="17" t="s">
        <v>2</v>
      </c>
      <c r="AD4" s="17" t="s">
        <v>3</v>
      </c>
      <c r="AE4" s="17" t="s">
        <v>1</v>
      </c>
      <c r="AF4" s="17" t="s">
        <v>2</v>
      </c>
      <c r="AG4" s="17" t="s">
        <v>3</v>
      </c>
      <c r="AH4" s="17" t="s">
        <v>1</v>
      </c>
      <c r="AI4" s="17" t="s">
        <v>2</v>
      </c>
      <c r="AJ4" s="17" t="s">
        <v>3</v>
      </c>
      <c r="AK4" s="17" t="s">
        <v>1</v>
      </c>
      <c r="AL4" s="17" t="s">
        <v>2</v>
      </c>
      <c r="AM4" s="17" t="s">
        <v>3</v>
      </c>
      <c r="AN4" s="17" t="s">
        <v>1</v>
      </c>
      <c r="AO4" s="17" t="s">
        <v>2</v>
      </c>
      <c r="AP4" s="17" t="s">
        <v>3</v>
      </c>
      <c r="AQ4" s="17" t="s">
        <v>1</v>
      </c>
      <c r="AR4" s="17" t="s">
        <v>2</v>
      </c>
      <c r="AS4" s="17" t="s">
        <v>3</v>
      </c>
      <c r="AT4" s="17" t="s">
        <v>1</v>
      </c>
      <c r="AU4" s="17" t="s">
        <v>2</v>
      </c>
      <c r="AV4" s="17" t="s">
        <v>3</v>
      </c>
      <c r="AW4" s="17" t="s">
        <v>1</v>
      </c>
      <c r="AX4" s="17" t="s">
        <v>2</v>
      </c>
      <c r="AY4" s="17" t="s">
        <v>3</v>
      </c>
      <c r="AZ4" s="17" t="s">
        <v>1</v>
      </c>
      <c r="BA4" s="17" t="s">
        <v>2</v>
      </c>
      <c r="BB4" s="17" t="s">
        <v>3</v>
      </c>
      <c r="BC4" s="17" t="s">
        <v>1</v>
      </c>
      <c r="BD4" s="17" t="s">
        <v>2</v>
      </c>
      <c r="BE4" s="17" t="s">
        <v>3</v>
      </c>
      <c r="BF4" s="17" t="s">
        <v>1</v>
      </c>
      <c r="BG4" s="17" t="s">
        <v>2</v>
      </c>
      <c r="BH4" s="17" t="s">
        <v>3</v>
      </c>
      <c r="BI4" s="17" t="s">
        <v>1</v>
      </c>
      <c r="BJ4" s="17" t="s">
        <v>2</v>
      </c>
      <c r="BK4" s="17" t="s">
        <v>3</v>
      </c>
      <c r="BL4" s="17" t="s">
        <v>1</v>
      </c>
      <c r="BM4" s="17" t="s">
        <v>2</v>
      </c>
      <c r="BN4" s="17" t="s">
        <v>3</v>
      </c>
      <c r="BO4" s="17" t="s">
        <v>1</v>
      </c>
      <c r="BP4" s="17" t="s">
        <v>2</v>
      </c>
      <c r="BQ4" s="17" t="s">
        <v>3</v>
      </c>
      <c r="BR4" s="17" t="s">
        <v>1</v>
      </c>
      <c r="BS4" s="17" t="s">
        <v>2</v>
      </c>
    </row>
    <row r="5" spans="1:79" s="1" customFormat="1" ht="13.5">
      <c r="A5" s="4"/>
      <c r="B5" s="7" t="s">
        <v>26</v>
      </c>
      <c r="C5" s="15">
        <v>107030</v>
      </c>
      <c r="D5" s="15">
        <v>51114</v>
      </c>
      <c r="E5" s="15">
        <v>55916</v>
      </c>
      <c r="F5" s="9">
        <v>8841</v>
      </c>
      <c r="G5" s="9">
        <v>4411</v>
      </c>
      <c r="H5" s="9">
        <v>4430</v>
      </c>
      <c r="I5" s="9">
        <v>10130</v>
      </c>
      <c r="J5" s="9">
        <v>5183</v>
      </c>
      <c r="K5" s="9">
        <v>4947</v>
      </c>
      <c r="L5" s="9">
        <v>11456</v>
      </c>
      <c r="M5" s="9">
        <v>5850</v>
      </c>
      <c r="N5" s="9">
        <v>5606</v>
      </c>
      <c r="O5" s="9">
        <v>10508</v>
      </c>
      <c r="P5" s="9">
        <v>5501</v>
      </c>
      <c r="Q5" s="9">
        <v>5007</v>
      </c>
      <c r="R5" s="9">
        <v>7624</v>
      </c>
      <c r="S5" s="9">
        <v>3371</v>
      </c>
      <c r="T5" s="9">
        <v>4253</v>
      </c>
      <c r="U5" s="9">
        <v>6346</v>
      </c>
      <c r="V5" s="9">
        <v>2966</v>
      </c>
      <c r="W5" s="9">
        <v>3380</v>
      </c>
      <c r="X5" s="9">
        <v>6877</v>
      </c>
      <c r="Y5" s="9">
        <v>3236</v>
      </c>
      <c r="Z5" s="9">
        <v>3641</v>
      </c>
      <c r="AA5" s="9">
        <v>7770</v>
      </c>
      <c r="AB5" s="9">
        <v>3824</v>
      </c>
      <c r="AC5" s="9">
        <v>3946</v>
      </c>
      <c r="AD5" s="9">
        <v>7290</v>
      </c>
      <c r="AE5" s="9">
        <v>3551</v>
      </c>
      <c r="AF5" s="9">
        <v>3739</v>
      </c>
      <c r="AG5" s="9">
        <v>6096</v>
      </c>
      <c r="AH5" s="9">
        <v>2765</v>
      </c>
      <c r="AI5" s="9">
        <v>3331</v>
      </c>
      <c r="AJ5" s="9">
        <v>5026</v>
      </c>
      <c r="AK5" s="9">
        <v>2153</v>
      </c>
      <c r="AL5" s="9">
        <v>2873</v>
      </c>
      <c r="AM5" s="9">
        <v>4827</v>
      </c>
      <c r="AN5" s="9">
        <v>2148</v>
      </c>
      <c r="AO5" s="9">
        <v>2679</v>
      </c>
      <c r="AP5" s="9">
        <v>4471</v>
      </c>
      <c r="AQ5" s="9">
        <v>2047</v>
      </c>
      <c r="AR5" s="9">
        <v>2424</v>
      </c>
      <c r="AS5" s="9">
        <v>3570</v>
      </c>
      <c r="AT5" s="9">
        <v>1636</v>
      </c>
      <c r="AU5" s="9">
        <v>1934</v>
      </c>
      <c r="AV5" s="9">
        <v>2841</v>
      </c>
      <c r="AW5" s="9">
        <v>1233</v>
      </c>
      <c r="AX5" s="9">
        <v>1608</v>
      </c>
      <c r="AY5" s="9">
        <v>1867</v>
      </c>
      <c r="AZ5" s="9">
        <v>743</v>
      </c>
      <c r="BA5" s="9">
        <v>1124</v>
      </c>
      <c r="BB5" s="9">
        <v>967</v>
      </c>
      <c r="BC5" s="9">
        <v>345</v>
      </c>
      <c r="BD5" s="9">
        <v>622</v>
      </c>
      <c r="BE5" s="9">
        <v>399</v>
      </c>
      <c r="BF5" s="9">
        <v>113</v>
      </c>
      <c r="BG5" s="9">
        <v>286</v>
      </c>
      <c r="BH5" s="9">
        <v>108</v>
      </c>
      <c r="BI5" s="9">
        <v>37</v>
      </c>
      <c r="BJ5" s="9">
        <v>71</v>
      </c>
      <c r="BK5" s="9">
        <v>14</v>
      </c>
      <c r="BL5" s="9">
        <v>0</v>
      </c>
      <c r="BM5" s="9">
        <v>14</v>
      </c>
      <c r="BN5" s="9">
        <v>2</v>
      </c>
      <c r="BO5" s="9">
        <v>1</v>
      </c>
      <c r="BP5" s="9">
        <v>1</v>
      </c>
      <c r="BQ5" s="9">
        <v>0</v>
      </c>
      <c r="BR5" s="9">
        <v>0</v>
      </c>
      <c r="BS5" s="9">
        <v>0</v>
      </c>
      <c r="BT5" s="10"/>
      <c r="BU5" s="10"/>
      <c r="BV5" s="10"/>
      <c r="BW5" s="10"/>
      <c r="BX5" s="10"/>
      <c r="BY5" s="10"/>
      <c r="BZ5" s="10"/>
      <c r="CA5" s="10"/>
    </row>
    <row r="6" spans="1:79" ht="13.5">
      <c r="A6" s="5" t="s">
        <v>24</v>
      </c>
      <c r="B6" s="3" t="s">
        <v>27</v>
      </c>
      <c r="C6" s="11">
        <v>65261</v>
      </c>
      <c r="D6" s="11">
        <v>31133</v>
      </c>
      <c r="E6" s="11">
        <v>34128</v>
      </c>
      <c r="F6" s="11">
        <v>5597</v>
      </c>
      <c r="G6" s="11">
        <v>2767</v>
      </c>
      <c r="H6" s="11">
        <v>2830</v>
      </c>
      <c r="I6" s="11">
        <v>5894</v>
      </c>
      <c r="J6" s="11">
        <v>2961</v>
      </c>
      <c r="K6" s="11">
        <v>2933</v>
      </c>
      <c r="L6" s="11">
        <v>6227</v>
      </c>
      <c r="M6" s="11">
        <v>3196</v>
      </c>
      <c r="N6" s="11">
        <v>3031</v>
      </c>
      <c r="O6" s="11">
        <v>6478</v>
      </c>
      <c r="P6" s="11">
        <v>3410</v>
      </c>
      <c r="Q6" s="11">
        <v>3068</v>
      </c>
      <c r="R6" s="11">
        <v>4995</v>
      </c>
      <c r="S6" s="11">
        <v>2159</v>
      </c>
      <c r="T6" s="11">
        <v>2836</v>
      </c>
      <c r="U6" s="11">
        <v>4362</v>
      </c>
      <c r="V6" s="11">
        <v>2046</v>
      </c>
      <c r="W6" s="11">
        <v>2316</v>
      </c>
      <c r="X6" s="11">
        <v>4578</v>
      </c>
      <c r="Y6" s="11">
        <v>2187</v>
      </c>
      <c r="Z6" s="11">
        <v>2391</v>
      </c>
      <c r="AA6" s="11">
        <v>4884</v>
      </c>
      <c r="AB6" s="11">
        <v>2436</v>
      </c>
      <c r="AC6" s="11">
        <v>2448</v>
      </c>
      <c r="AD6" s="11">
        <v>4483</v>
      </c>
      <c r="AE6" s="11">
        <v>2210</v>
      </c>
      <c r="AF6" s="11">
        <v>2273</v>
      </c>
      <c r="AG6" s="11">
        <v>3738</v>
      </c>
      <c r="AH6" s="11">
        <v>1690</v>
      </c>
      <c r="AI6" s="11">
        <v>2048</v>
      </c>
      <c r="AJ6" s="11">
        <v>3082</v>
      </c>
      <c r="AK6" s="11">
        <v>1313</v>
      </c>
      <c r="AL6" s="11">
        <v>1769</v>
      </c>
      <c r="AM6" s="11">
        <v>2929</v>
      </c>
      <c r="AN6" s="11">
        <v>1311</v>
      </c>
      <c r="AO6" s="11">
        <v>1618</v>
      </c>
      <c r="AP6" s="11">
        <v>2671</v>
      </c>
      <c r="AQ6" s="11">
        <v>1257</v>
      </c>
      <c r="AR6" s="11">
        <v>1414</v>
      </c>
      <c r="AS6" s="11">
        <v>1984</v>
      </c>
      <c r="AT6" s="11">
        <v>894</v>
      </c>
      <c r="AU6" s="11">
        <v>1090</v>
      </c>
      <c r="AV6" s="11">
        <v>1587</v>
      </c>
      <c r="AW6" s="11">
        <v>673</v>
      </c>
      <c r="AX6" s="11">
        <v>914</v>
      </c>
      <c r="AY6" s="11">
        <v>991</v>
      </c>
      <c r="AZ6" s="11">
        <v>389</v>
      </c>
      <c r="BA6" s="11">
        <v>602</v>
      </c>
      <c r="BB6" s="11">
        <v>505</v>
      </c>
      <c r="BC6" s="11">
        <v>165</v>
      </c>
      <c r="BD6" s="11">
        <v>340</v>
      </c>
      <c r="BE6" s="11">
        <v>211</v>
      </c>
      <c r="BF6" s="11">
        <v>47</v>
      </c>
      <c r="BG6" s="11">
        <v>164</v>
      </c>
      <c r="BH6" s="11">
        <v>59</v>
      </c>
      <c r="BI6" s="11">
        <v>22</v>
      </c>
      <c r="BJ6" s="11">
        <v>37</v>
      </c>
      <c r="BK6" s="11">
        <v>6</v>
      </c>
      <c r="BL6" s="11">
        <v>0</v>
      </c>
      <c r="BM6" s="11">
        <v>6</v>
      </c>
      <c r="BN6" s="11">
        <v>0</v>
      </c>
      <c r="BO6" s="11">
        <v>0</v>
      </c>
      <c r="BP6" s="11">
        <v>0</v>
      </c>
      <c r="BQ6" s="11"/>
      <c r="BR6" s="11"/>
      <c r="BS6" s="11"/>
      <c r="BT6" s="12"/>
      <c r="BU6" s="12"/>
      <c r="BV6" s="12"/>
      <c r="BW6" s="12"/>
      <c r="BX6" s="12"/>
      <c r="BY6" s="12"/>
      <c r="BZ6" s="12"/>
      <c r="CA6" s="12"/>
    </row>
    <row r="7" spans="1:79" ht="13.5">
      <c r="A7" s="5" t="s">
        <v>25</v>
      </c>
      <c r="B7" s="3" t="s">
        <v>28</v>
      </c>
      <c r="C7" s="11">
        <v>8886</v>
      </c>
      <c r="D7" s="11">
        <v>4327</v>
      </c>
      <c r="E7" s="11">
        <v>4559</v>
      </c>
      <c r="F7" s="11">
        <v>745</v>
      </c>
      <c r="G7" s="11">
        <v>389</v>
      </c>
      <c r="H7" s="11">
        <v>356</v>
      </c>
      <c r="I7" s="11">
        <v>768</v>
      </c>
      <c r="J7" s="11">
        <v>396</v>
      </c>
      <c r="K7" s="11">
        <v>372</v>
      </c>
      <c r="L7" s="11">
        <v>867</v>
      </c>
      <c r="M7" s="11">
        <v>466</v>
      </c>
      <c r="N7" s="11">
        <v>401</v>
      </c>
      <c r="O7" s="11">
        <v>882</v>
      </c>
      <c r="P7" s="11">
        <v>445</v>
      </c>
      <c r="Q7" s="11">
        <v>437</v>
      </c>
      <c r="R7" s="11">
        <v>722</v>
      </c>
      <c r="S7" s="11">
        <v>339</v>
      </c>
      <c r="T7" s="11">
        <v>383</v>
      </c>
      <c r="U7" s="11">
        <v>564</v>
      </c>
      <c r="V7" s="11">
        <v>270</v>
      </c>
      <c r="W7" s="11">
        <v>294</v>
      </c>
      <c r="X7" s="11">
        <v>552</v>
      </c>
      <c r="Y7" s="11">
        <v>268</v>
      </c>
      <c r="Z7" s="11">
        <v>284</v>
      </c>
      <c r="AA7" s="11">
        <v>642</v>
      </c>
      <c r="AB7" s="11">
        <v>319</v>
      </c>
      <c r="AC7" s="11">
        <v>323</v>
      </c>
      <c r="AD7" s="11">
        <v>572</v>
      </c>
      <c r="AE7" s="11">
        <v>277</v>
      </c>
      <c r="AF7" s="11">
        <v>295</v>
      </c>
      <c r="AG7" s="11">
        <v>540</v>
      </c>
      <c r="AH7" s="11">
        <v>260</v>
      </c>
      <c r="AI7" s="11">
        <v>280</v>
      </c>
      <c r="AJ7" s="11">
        <v>420</v>
      </c>
      <c r="AK7" s="11">
        <v>190</v>
      </c>
      <c r="AL7" s="11">
        <v>230</v>
      </c>
      <c r="AM7" s="11">
        <v>379</v>
      </c>
      <c r="AN7" s="11">
        <v>159</v>
      </c>
      <c r="AO7" s="11">
        <v>220</v>
      </c>
      <c r="AP7" s="11">
        <v>377</v>
      </c>
      <c r="AQ7" s="11">
        <v>172</v>
      </c>
      <c r="AR7" s="11">
        <v>205</v>
      </c>
      <c r="AS7" s="11">
        <v>332</v>
      </c>
      <c r="AT7" s="11">
        <v>152</v>
      </c>
      <c r="AU7" s="11">
        <v>180</v>
      </c>
      <c r="AV7" s="11">
        <v>238</v>
      </c>
      <c r="AW7" s="11">
        <v>112</v>
      </c>
      <c r="AX7" s="11">
        <v>126</v>
      </c>
      <c r="AY7" s="11">
        <v>156</v>
      </c>
      <c r="AZ7" s="11">
        <v>64</v>
      </c>
      <c r="BA7" s="11">
        <v>92</v>
      </c>
      <c r="BB7" s="11">
        <v>80</v>
      </c>
      <c r="BC7" s="11">
        <v>33</v>
      </c>
      <c r="BD7" s="11">
        <v>47</v>
      </c>
      <c r="BE7" s="11">
        <v>37</v>
      </c>
      <c r="BF7" s="11">
        <v>13</v>
      </c>
      <c r="BG7" s="11">
        <v>24</v>
      </c>
      <c r="BH7" s="11">
        <v>11</v>
      </c>
      <c r="BI7" s="11">
        <v>3</v>
      </c>
      <c r="BJ7" s="11">
        <v>8</v>
      </c>
      <c r="BK7" s="11">
        <v>2</v>
      </c>
      <c r="BL7" s="11">
        <v>0</v>
      </c>
      <c r="BM7" s="11">
        <v>2</v>
      </c>
      <c r="BN7" s="11">
        <v>0</v>
      </c>
      <c r="BO7" s="11">
        <v>0</v>
      </c>
      <c r="BP7" s="11">
        <v>0</v>
      </c>
      <c r="BQ7" s="11"/>
      <c r="BR7" s="11"/>
      <c r="BS7" s="11"/>
      <c r="BT7" s="12"/>
      <c r="BU7" s="12"/>
      <c r="BV7" s="12"/>
      <c r="BW7" s="12"/>
      <c r="BX7" s="12"/>
      <c r="BY7" s="12"/>
      <c r="BZ7" s="12"/>
      <c r="CA7" s="12"/>
    </row>
    <row r="8" spans="1:79" ht="13.5">
      <c r="A8" s="5"/>
      <c r="B8" s="3" t="s">
        <v>29</v>
      </c>
      <c r="C8" s="11">
        <v>6148</v>
      </c>
      <c r="D8" s="11">
        <v>2910</v>
      </c>
      <c r="E8" s="11">
        <v>3238</v>
      </c>
      <c r="F8" s="11">
        <v>482</v>
      </c>
      <c r="G8" s="11">
        <v>249</v>
      </c>
      <c r="H8" s="11">
        <v>233</v>
      </c>
      <c r="I8" s="11">
        <v>569</v>
      </c>
      <c r="J8" s="11">
        <v>295</v>
      </c>
      <c r="K8" s="11">
        <v>274</v>
      </c>
      <c r="L8" s="11">
        <v>744</v>
      </c>
      <c r="M8" s="11">
        <v>378</v>
      </c>
      <c r="N8" s="11">
        <v>366</v>
      </c>
      <c r="O8" s="11">
        <v>616</v>
      </c>
      <c r="P8" s="11">
        <v>315</v>
      </c>
      <c r="Q8" s="11">
        <v>301</v>
      </c>
      <c r="R8" s="11">
        <v>387</v>
      </c>
      <c r="S8" s="11">
        <v>181</v>
      </c>
      <c r="T8" s="11">
        <v>206</v>
      </c>
      <c r="U8" s="11">
        <v>285</v>
      </c>
      <c r="V8" s="11">
        <v>128</v>
      </c>
      <c r="W8" s="11">
        <v>157</v>
      </c>
      <c r="X8" s="11">
        <v>335</v>
      </c>
      <c r="Y8" s="11">
        <v>158</v>
      </c>
      <c r="Z8" s="11">
        <v>177</v>
      </c>
      <c r="AA8" s="11">
        <v>420</v>
      </c>
      <c r="AB8" s="11">
        <v>203</v>
      </c>
      <c r="AC8" s="11">
        <v>217</v>
      </c>
      <c r="AD8" s="11">
        <v>427</v>
      </c>
      <c r="AE8" s="11">
        <v>194</v>
      </c>
      <c r="AF8" s="11">
        <v>233</v>
      </c>
      <c r="AG8" s="11">
        <v>360</v>
      </c>
      <c r="AH8" s="11">
        <v>148</v>
      </c>
      <c r="AI8" s="11">
        <v>212</v>
      </c>
      <c r="AJ8" s="11">
        <v>311</v>
      </c>
      <c r="AK8" s="11">
        <v>127</v>
      </c>
      <c r="AL8" s="11">
        <v>184</v>
      </c>
      <c r="AM8" s="11">
        <v>325</v>
      </c>
      <c r="AN8" s="11">
        <v>146</v>
      </c>
      <c r="AO8" s="11">
        <v>179</v>
      </c>
      <c r="AP8" s="11">
        <v>283</v>
      </c>
      <c r="AQ8" s="11">
        <v>132</v>
      </c>
      <c r="AR8" s="11">
        <v>151</v>
      </c>
      <c r="AS8" s="11">
        <v>219</v>
      </c>
      <c r="AT8" s="11">
        <v>113</v>
      </c>
      <c r="AU8" s="11">
        <v>106</v>
      </c>
      <c r="AV8" s="11">
        <v>171</v>
      </c>
      <c r="AW8" s="11">
        <v>56</v>
      </c>
      <c r="AX8" s="11">
        <v>115</v>
      </c>
      <c r="AY8" s="11">
        <v>119</v>
      </c>
      <c r="AZ8" s="11">
        <v>53</v>
      </c>
      <c r="BA8" s="11">
        <v>66</v>
      </c>
      <c r="BB8" s="11">
        <v>74</v>
      </c>
      <c r="BC8" s="11">
        <v>27</v>
      </c>
      <c r="BD8" s="11">
        <v>47</v>
      </c>
      <c r="BE8" s="11">
        <v>14</v>
      </c>
      <c r="BF8" s="11">
        <v>6</v>
      </c>
      <c r="BG8" s="11">
        <v>8</v>
      </c>
      <c r="BH8" s="11">
        <v>5</v>
      </c>
      <c r="BI8" s="11">
        <v>1</v>
      </c>
      <c r="BJ8" s="11">
        <v>4</v>
      </c>
      <c r="BK8" s="11">
        <v>2</v>
      </c>
      <c r="BL8" s="11">
        <v>0</v>
      </c>
      <c r="BM8" s="11">
        <v>2</v>
      </c>
      <c r="BN8" s="11">
        <v>0</v>
      </c>
      <c r="BO8" s="11">
        <v>0</v>
      </c>
      <c r="BP8" s="11">
        <v>0</v>
      </c>
      <c r="BQ8" s="11"/>
      <c r="BR8" s="11"/>
      <c r="BS8" s="11"/>
      <c r="BT8" s="12"/>
      <c r="BU8" s="12"/>
      <c r="BV8" s="12"/>
      <c r="BW8" s="12"/>
      <c r="BX8" s="12"/>
      <c r="BY8" s="12"/>
      <c r="BZ8" s="12"/>
      <c r="CA8" s="12"/>
    </row>
    <row r="9" spans="1:79" ht="13.5">
      <c r="A9" s="5"/>
      <c r="B9" s="3" t="s">
        <v>30</v>
      </c>
      <c r="C9" s="11">
        <v>8182</v>
      </c>
      <c r="D9" s="11">
        <v>3912</v>
      </c>
      <c r="E9" s="11">
        <v>4270</v>
      </c>
      <c r="F9" s="11">
        <v>648</v>
      </c>
      <c r="G9" s="11">
        <v>323</v>
      </c>
      <c r="H9" s="11">
        <v>325</v>
      </c>
      <c r="I9" s="11">
        <v>835</v>
      </c>
      <c r="J9" s="11">
        <v>433</v>
      </c>
      <c r="K9" s="11">
        <v>402</v>
      </c>
      <c r="L9" s="11">
        <v>1038</v>
      </c>
      <c r="M9" s="11">
        <v>506</v>
      </c>
      <c r="N9" s="11">
        <v>532</v>
      </c>
      <c r="O9" s="11">
        <v>773</v>
      </c>
      <c r="P9" s="11">
        <v>428</v>
      </c>
      <c r="Q9" s="11">
        <v>345</v>
      </c>
      <c r="R9" s="11">
        <v>448</v>
      </c>
      <c r="S9" s="11">
        <v>221</v>
      </c>
      <c r="T9" s="11">
        <v>227</v>
      </c>
      <c r="U9" s="11">
        <v>337</v>
      </c>
      <c r="V9" s="11">
        <v>161</v>
      </c>
      <c r="W9" s="11">
        <v>176</v>
      </c>
      <c r="X9" s="11">
        <v>442</v>
      </c>
      <c r="Y9" s="11">
        <v>204</v>
      </c>
      <c r="Z9" s="11">
        <v>238</v>
      </c>
      <c r="AA9" s="11">
        <v>545</v>
      </c>
      <c r="AB9" s="11">
        <v>242</v>
      </c>
      <c r="AC9" s="11">
        <v>303</v>
      </c>
      <c r="AD9" s="11">
        <v>575</v>
      </c>
      <c r="AE9" s="11">
        <v>293</v>
      </c>
      <c r="AF9" s="11">
        <v>282</v>
      </c>
      <c r="AG9" s="11">
        <v>451</v>
      </c>
      <c r="AH9" s="11">
        <v>215</v>
      </c>
      <c r="AI9" s="11">
        <v>236</v>
      </c>
      <c r="AJ9" s="11">
        <v>405</v>
      </c>
      <c r="AK9" s="11">
        <v>169</v>
      </c>
      <c r="AL9" s="11">
        <v>236</v>
      </c>
      <c r="AM9" s="11">
        <v>355</v>
      </c>
      <c r="AN9" s="11">
        <v>157</v>
      </c>
      <c r="AO9" s="11">
        <v>198</v>
      </c>
      <c r="AP9" s="11">
        <v>358</v>
      </c>
      <c r="AQ9" s="11">
        <v>147</v>
      </c>
      <c r="AR9" s="11">
        <v>211</v>
      </c>
      <c r="AS9" s="11">
        <v>343</v>
      </c>
      <c r="AT9" s="11">
        <v>148</v>
      </c>
      <c r="AU9" s="11">
        <v>195</v>
      </c>
      <c r="AV9" s="11">
        <v>270</v>
      </c>
      <c r="AW9" s="11">
        <v>126</v>
      </c>
      <c r="AX9" s="11">
        <v>144</v>
      </c>
      <c r="AY9" s="11">
        <v>193</v>
      </c>
      <c r="AZ9" s="11">
        <v>76</v>
      </c>
      <c r="BA9" s="11">
        <v>117</v>
      </c>
      <c r="BB9" s="11">
        <v>99</v>
      </c>
      <c r="BC9" s="11">
        <v>40</v>
      </c>
      <c r="BD9" s="11">
        <v>59</v>
      </c>
      <c r="BE9" s="11">
        <v>49</v>
      </c>
      <c r="BF9" s="11">
        <v>17</v>
      </c>
      <c r="BG9" s="11">
        <v>32</v>
      </c>
      <c r="BH9" s="11">
        <v>15</v>
      </c>
      <c r="BI9" s="11">
        <v>6</v>
      </c>
      <c r="BJ9" s="11">
        <v>9</v>
      </c>
      <c r="BK9" s="11">
        <v>3</v>
      </c>
      <c r="BL9" s="11">
        <v>0</v>
      </c>
      <c r="BM9" s="11">
        <v>3</v>
      </c>
      <c r="BN9" s="11">
        <v>0</v>
      </c>
      <c r="BO9" s="11">
        <v>0</v>
      </c>
      <c r="BP9" s="11">
        <v>0</v>
      </c>
      <c r="BQ9" s="11"/>
      <c r="BR9" s="11"/>
      <c r="BS9" s="11"/>
      <c r="BT9" s="12"/>
      <c r="BU9" s="12"/>
      <c r="BV9" s="12"/>
      <c r="BW9" s="12"/>
      <c r="BX9" s="12"/>
      <c r="BY9" s="12"/>
      <c r="BZ9" s="12"/>
      <c r="CA9" s="12"/>
    </row>
    <row r="10" spans="1:79" ht="13.5">
      <c r="A10" s="5"/>
      <c r="B10" s="3" t="s">
        <v>31</v>
      </c>
      <c r="C10" s="11">
        <v>10768</v>
      </c>
      <c r="D10" s="11">
        <v>5132</v>
      </c>
      <c r="E10" s="11">
        <v>5636</v>
      </c>
      <c r="F10" s="11">
        <v>820</v>
      </c>
      <c r="G10" s="11">
        <v>403</v>
      </c>
      <c r="H10" s="11">
        <v>417</v>
      </c>
      <c r="I10" s="11">
        <v>1097</v>
      </c>
      <c r="J10" s="11">
        <v>578</v>
      </c>
      <c r="K10" s="11">
        <v>519</v>
      </c>
      <c r="L10" s="11">
        <v>1319</v>
      </c>
      <c r="M10" s="11">
        <v>654</v>
      </c>
      <c r="N10" s="11">
        <v>665</v>
      </c>
      <c r="O10" s="11">
        <v>1016</v>
      </c>
      <c r="P10" s="11">
        <v>547</v>
      </c>
      <c r="Q10" s="11">
        <v>469</v>
      </c>
      <c r="R10" s="11">
        <v>594</v>
      </c>
      <c r="S10" s="11">
        <v>272</v>
      </c>
      <c r="T10" s="11">
        <v>322</v>
      </c>
      <c r="U10" s="11">
        <v>490</v>
      </c>
      <c r="V10" s="11">
        <v>229</v>
      </c>
      <c r="W10" s="11">
        <v>261</v>
      </c>
      <c r="X10" s="11">
        <v>574</v>
      </c>
      <c r="Y10" s="11">
        <v>243</v>
      </c>
      <c r="Z10" s="11">
        <v>331</v>
      </c>
      <c r="AA10" s="11">
        <v>743</v>
      </c>
      <c r="AB10" s="11">
        <v>367</v>
      </c>
      <c r="AC10" s="11">
        <v>376</v>
      </c>
      <c r="AD10" s="11">
        <v>726</v>
      </c>
      <c r="AE10" s="11">
        <v>347</v>
      </c>
      <c r="AF10" s="11">
        <v>379</v>
      </c>
      <c r="AG10" s="11">
        <v>597</v>
      </c>
      <c r="AH10" s="11">
        <v>268</v>
      </c>
      <c r="AI10" s="11">
        <v>329</v>
      </c>
      <c r="AJ10" s="11">
        <v>511</v>
      </c>
      <c r="AK10" s="11">
        <v>227</v>
      </c>
      <c r="AL10" s="11">
        <v>284</v>
      </c>
      <c r="AM10" s="11">
        <v>525</v>
      </c>
      <c r="AN10" s="11">
        <v>230</v>
      </c>
      <c r="AO10" s="11">
        <v>295</v>
      </c>
      <c r="AP10" s="11">
        <v>497</v>
      </c>
      <c r="AQ10" s="11">
        <v>215</v>
      </c>
      <c r="AR10" s="11">
        <v>282</v>
      </c>
      <c r="AS10" s="11">
        <v>434</v>
      </c>
      <c r="AT10" s="11">
        <v>210</v>
      </c>
      <c r="AU10" s="11">
        <v>224</v>
      </c>
      <c r="AV10" s="11">
        <v>341</v>
      </c>
      <c r="AW10" s="11">
        <v>154</v>
      </c>
      <c r="AX10" s="11">
        <v>187</v>
      </c>
      <c r="AY10" s="11">
        <v>262</v>
      </c>
      <c r="AZ10" s="11">
        <v>105</v>
      </c>
      <c r="BA10" s="11">
        <v>157</v>
      </c>
      <c r="BB10" s="11">
        <v>145</v>
      </c>
      <c r="BC10" s="11">
        <v>56</v>
      </c>
      <c r="BD10" s="11">
        <v>89</v>
      </c>
      <c r="BE10" s="11">
        <v>65</v>
      </c>
      <c r="BF10" s="11">
        <v>22</v>
      </c>
      <c r="BG10" s="11">
        <v>43</v>
      </c>
      <c r="BH10" s="11">
        <v>10</v>
      </c>
      <c r="BI10" s="11">
        <v>4</v>
      </c>
      <c r="BJ10" s="11">
        <v>6</v>
      </c>
      <c r="BK10" s="11">
        <v>0</v>
      </c>
      <c r="BL10" s="11">
        <v>0</v>
      </c>
      <c r="BM10" s="11">
        <v>0</v>
      </c>
      <c r="BN10" s="11">
        <v>2</v>
      </c>
      <c r="BO10" s="11">
        <v>1</v>
      </c>
      <c r="BP10" s="11">
        <v>1</v>
      </c>
      <c r="BQ10" s="11"/>
      <c r="BR10" s="11"/>
      <c r="BS10" s="11"/>
      <c r="BT10" s="12"/>
      <c r="BU10" s="12"/>
      <c r="BV10" s="12"/>
      <c r="BW10" s="12"/>
      <c r="BX10" s="12"/>
      <c r="BY10" s="12"/>
      <c r="BZ10" s="12"/>
      <c r="CA10" s="12"/>
    </row>
    <row r="11" spans="1:79" ht="13.5">
      <c r="A11" s="5"/>
      <c r="B11" s="3" t="s">
        <v>32</v>
      </c>
      <c r="C11" s="11">
        <v>7785</v>
      </c>
      <c r="D11" s="11">
        <v>3700</v>
      </c>
      <c r="E11" s="11">
        <v>4085</v>
      </c>
      <c r="F11" s="11">
        <v>549</v>
      </c>
      <c r="G11" s="11">
        <v>280</v>
      </c>
      <c r="H11" s="11">
        <v>269</v>
      </c>
      <c r="I11" s="11">
        <v>967</v>
      </c>
      <c r="J11" s="11">
        <v>520</v>
      </c>
      <c r="K11" s="11">
        <v>447</v>
      </c>
      <c r="L11" s="11">
        <v>1261</v>
      </c>
      <c r="M11" s="11">
        <v>650</v>
      </c>
      <c r="N11" s="11">
        <v>611</v>
      </c>
      <c r="O11" s="11">
        <v>743</v>
      </c>
      <c r="P11" s="11">
        <v>356</v>
      </c>
      <c r="Q11" s="11">
        <v>387</v>
      </c>
      <c r="R11" s="11">
        <v>478</v>
      </c>
      <c r="S11" s="11">
        <v>199</v>
      </c>
      <c r="T11" s="11">
        <v>279</v>
      </c>
      <c r="U11" s="11">
        <v>308</v>
      </c>
      <c r="V11" s="11">
        <v>132</v>
      </c>
      <c r="W11" s="11">
        <v>176</v>
      </c>
      <c r="X11" s="11">
        <v>396</v>
      </c>
      <c r="Y11" s="11">
        <v>176</v>
      </c>
      <c r="Z11" s="11">
        <v>220</v>
      </c>
      <c r="AA11" s="11">
        <v>536</v>
      </c>
      <c r="AB11" s="11">
        <v>257</v>
      </c>
      <c r="AC11" s="11">
        <v>279</v>
      </c>
      <c r="AD11" s="11">
        <v>507</v>
      </c>
      <c r="AE11" s="11">
        <v>230</v>
      </c>
      <c r="AF11" s="11">
        <v>277</v>
      </c>
      <c r="AG11" s="11">
        <v>410</v>
      </c>
      <c r="AH11" s="11">
        <v>184</v>
      </c>
      <c r="AI11" s="11">
        <v>226</v>
      </c>
      <c r="AJ11" s="11">
        <v>297</v>
      </c>
      <c r="AK11" s="11">
        <v>127</v>
      </c>
      <c r="AL11" s="11">
        <v>170</v>
      </c>
      <c r="AM11" s="11">
        <v>314</v>
      </c>
      <c r="AN11" s="11">
        <v>145</v>
      </c>
      <c r="AO11" s="11">
        <v>169</v>
      </c>
      <c r="AP11" s="11">
        <v>285</v>
      </c>
      <c r="AQ11" s="11">
        <v>124</v>
      </c>
      <c r="AR11" s="11">
        <v>161</v>
      </c>
      <c r="AS11" s="11">
        <v>258</v>
      </c>
      <c r="AT11" s="11">
        <v>119</v>
      </c>
      <c r="AU11" s="11">
        <v>139</v>
      </c>
      <c r="AV11" s="11">
        <v>234</v>
      </c>
      <c r="AW11" s="11">
        <v>112</v>
      </c>
      <c r="AX11" s="11">
        <v>122</v>
      </c>
      <c r="AY11" s="11">
        <v>146</v>
      </c>
      <c r="AZ11" s="11">
        <v>56</v>
      </c>
      <c r="BA11" s="11">
        <v>90</v>
      </c>
      <c r="BB11" s="11">
        <v>64</v>
      </c>
      <c r="BC11" s="11">
        <v>24</v>
      </c>
      <c r="BD11" s="11">
        <v>40</v>
      </c>
      <c r="BE11" s="11">
        <v>23</v>
      </c>
      <c r="BF11" s="11">
        <v>8</v>
      </c>
      <c r="BG11" s="11">
        <v>15</v>
      </c>
      <c r="BH11" s="11">
        <v>8</v>
      </c>
      <c r="BI11" s="11">
        <v>1</v>
      </c>
      <c r="BJ11" s="11">
        <v>7</v>
      </c>
      <c r="BK11" s="11">
        <v>1</v>
      </c>
      <c r="BL11" s="11">
        <v>0</v>
      </c>
      <c r="BM11" s="11">
        <v>1</v>
      </c>
      <c r="BN11" s="11">
        <v>0</v>
      </c>
      <c r="BO11" s="11">
        <v>0</v>
      </c>
      <c r="BP11" s="11">
        <v>0</v>
      </c>
      <c r="BQ11" s="11"/>
      <c r="BR11" s="11"/>
      <c r="BS11" s="11"/>
      <c r="BT11" s="12"/>
      <c r="BU11" s="12"/>
      <c r="BV11" s="12"/>
      <c r="BW11" s="12"/>
      <c r="BX11" s="12"/>
      <c r="BY11" s="12"/>
      <c r="BZ11" s="12"/>
      <c r="CA11" s="12"/>
    </row>
    <row r="12" spans="1:79" s="2" customFormat="1" ht="13.5">
      <c r="A12" s="6"/>
      <c r="B12" s="8" t="s">
        <v>33</v>
      </c>
      <c r="C12" s="13">
        <v>1570245</v>
      </c>
      <c r="D12" s="13">
        <v>747971</v>
      </c>
      <c r="E12" s="13">
        <v>822274</v>
      </c>
      <c r="F12" s="13">
        <v>132302</v>
      </c>
      <c r="G12" s="13">
        <v>67168</v>
      </c>
      <c r="H12" s="13">
        <v>65134</v>
      </c>
      <c r="I12" s="13">
        <v>143888</v>
      </c>
      <c r="J12" s="13">
        <v>73381</v>
      </c>
      <c r="K12" s="13">
        <v>70507</v>
      </c>
      <c r="L12" s="13">
        <v>163108</v>
      </c>
      <c r="M12" s="13">
        <v>82863</v>
      </c>
      <c r="N12" s="13">
        <v>80245</v>
      </c>
      <c r="O12" s="13">
        <v>146135</v>
      </c>
      <c r="P12" s="13">
        <v>74230</v>
      </c>
      <c r="Q12" s="13">
        <v>71905</v>
      </c>
      <c r="R12" s="13">
        <v>119608</v>
      </c>
      <c r="S12" s="13">
        <v>54181</v>
      </c>
      <c r="T12" s="13">
        <v>65427</v>
      </c>
      <c r="U12" s="13">
        <v>98170</v>
      </c>
      <c r="V12" s="13">
        <v>44567</v>
      </c>
      <c r="W12" s="13">
        <v>53603</v>
      </c>
      <c r="X12" s="13">
        <v>105251</v>
      </c>
      <c r="Y12" s="13">
        <v>49263</v>
      </c>
      <c r="Z12" s="13">
        <v>55988</v>
      </c>
      <c r="AA12" s="13">
        <v>116627</v>
      </c>
      <c r="AB12" s="13">
        <v>56105</v>
      </c>
      <c r="AC12" s="13">
        <v>60522</v>
      </c>
      <c r="AD12" s="13">
        <v>113283</v>
      </c>
      <c r="AE12" s="13">
        <v>54763</v>
      </c>
      <c r="AF12" s="13">
        <v>58520</v>
      </c>
      <c r="AG12" s="13">
        <v>95987</v>
      </c>
      <c r="AH12" s="13">
        <v>42817</v>
      </c>
      <c r="AI12" s="13">
        <v>53170</v>
      </c>
      <c r="AJ12" s="13">
        <v>77305</v>
      </c>
      <c r="AK12" s="13">
        <v>33975</v>
      </c>
      <c r="AL12" s="13">
        <v>43330</v>
      </c>
      <c r="AM12" s="13">
        <v>68737</v>
      </c>
      <c r="AN12" s="13">
        <v>31075</v>
      </c>
      <c r="AO12" s="13">
        <v>37662</v>
      </c>
      <c r="AP12" s="13">
        <v>61313</v>
      </c>
      <c r="AQ12" s="13">
        <v>28248</v>
      </c>
      <c r="AR12" s="13">
        <v>33065</v>
      </c>
      <c r="AS12" s="13">
        <v>49976</v>
      </c>
      <c r="AT12" s="13">
        <v>22984</v>
      </c>
      <c r="AU12" s="13">
        <v>26992</v>
      </c>
      <c r="AV12" s="13">
        <v>38582</v>
      </c>
      <c r="AW12" s="13">
        <v>17009</v>
      </c>
      <c r="AX12" s="13">
        <v>21573</v>
      </c>
      <c r="AY12" s="13">
        <v>23238</v>
      </c>
      <c r="AZ12" s="13">
        <v>9582</v>
      </c>
      <c r="BA12" s="13">
        <v>13656</v>
      </c>
      <c r="BB12" s="13">
        <v>11395</v>
      </c>
      <c r="BC12" s="13">
        <v>4195</v>
      </c>
      <c r="BD12" s="13">
        <v>7200</v>
      </c>
      <c r="BE12" s="13">
        <v>4130</v>
      </c>
      <c r="BF12" s="13">
        <v>1243</v>
      </c>
      <c r="BG12" s="13">
        <v>2887</v>
      </c>
      <c r="BH12" s="13">
        <v>1080</v>
      </c>
      <c r="BI12" s="13">
        <v>291</v>
      </c>
      <c r="BJ12" s="13">
        <v>789</v>
      </c>
      <c r="BK12" s="13">
        <v>122</v>
      </c>
      <c r="BL12" s="13">
        <v>28</v>
      </c>
      <c r="BM12" s="13">
        <v>94</v>
      </c>
      <c r="BN12" s="13">
        <v>8</v>
      </c>
      <c r="BO12" s="13">
        <v>3</v>
      </c>
      <c r="BP12" s="13">
        <v>5</v>
      </c>
      <c r="BQ12" s="13">
        <v>0</v>
      </c>
      <c r="BR12" s="13">
        <v>0</v>
      </c>
      <c r="BS12" s="13">
        <v>0</v>
      </c>
      <c r="BT12" s="14"/>
      <c r="BU12" s="14"/>
      <c r="BV12" s="14"/>
      <c r="BW12" s="14"/>
      <c r="BX12" s="14"/>
      <c r="BY12" s="14"/>
      <c r="BZ12" s="14"/>
      <c r="CA12" s="14"/>
    </row>
    <row r="13" spans="1:79" s="1" customFormat="1" ht="13.5">
      <c r="A13" s="4"/>
      <c r="B13" s="7" t="s">
        <v>26</v>
      </c>
      <c r="C13" s="15">
        <v>114822</v>
      </c>
      <c r="D13" s="15">
        <v>54956</v>
      </c>
      <c r="E13" s="15">
        <v>59866</v>
      </c>
      <c r="F13" s="9">
        <v>9858</v>
      </c>
      <c r="G13" s="9">
        <v>5052</v>
      </c>
      <c r="H13" s="9">
        <v>4806</v>
      </c>
      <c r="I13" s="9">
        <v>9916</v>
      </c>
      <c r="J13" s="9">
        <v>4964</v>
      </c>
      <c r="K13" s="9">
        <v>4952</v>
      </c>
      <c r="L13" s="9">
        <v>10644</v>
      </c>
      <c r="M13" s="9">
        <v>5436</v>
      </c>
      <c r="N13" s="9">
        <v>5208</v>
      </c>
      <c r="O13" s="9">
        <v>9622</v>
      </c>
      <c r="P13" s="9">
        <v>4945</v>
      </c>
      <c r="Q13" s="9">
        <v>4677</v>
      </c>
      <c r="R13" s="9">
        <v>7735</v>
      </c>
      <c r="S13" s="9">
        <v>3554</v>
      </c>
      <c r="T13" s="9">
        <v>4181</v>
      </c>
      <c r="U13" s="9">
        <v>8978</v>
      </c>
      <c r="V13" s="9">
        <v>4293</v>
      </c>
      <c r="W13" s="9">
        <v>4685</v>
      </c>
      <c r="X13" s="9">
        <v>7468</v>
      </c>
      <c r="Y13" s="9">
        <v>3683</v>
      </c>
      <c r="Z13" s="9">
        <v>3785</v>
      </c>
      <c r="AA13" s="9">
        <v>7674</v>
      </c>
      <c r="AB13" s="9">
        <v>3678</v>
      </c>
      <c r="AC13" s="9">
        <v>3996</v>
      </c>
      <c r="AD13" s="9">
        <v>8118</v>
      </c>
      <c r="AE13" s="9">
        <v>4017</v>
      </c>
      <c r="AF13" s="9">
        <v>4101</v>
      </c>
      <c r="AG13" s="9">
        <v>7425</v>
      </c>
      <c r="AH13" s="9">
        <v>3596</v>
      </c>
      <c r="AI13" s="9">
        <v>3829</v>
      </c>
      <c r="AJ13" s="9">
        <v>6154</v>
      </c>
      <c r="AK13" s="9">
        <v>2755</v>
      </c>
      <c r="AL13" s="9">
        <v>3399</v>
      </c>
      <c r="AM13" s="9">
        <v>4978</v>
      </c>
      <c r="AN13" s="9">
        <v>2125</v>
      </c>
      <c r="AO13" s="9">
        <v>2853</v>
      </c>
      <c r="AP13" s="9">
        <v>4753</v>
      </c>
      <c r="AQ13" s="9">
        <v>2106</v>
      </c>
      <c r="AR13" s="9">
        <v>2647</v>
      </c>
      <c r="AS13" s="9">
        <v>4157</v>
      </c>
      <c r="AT13" s="9">
        <v>1815</v>
      </c>
      <c r="AU13" s="9">
        <v>2342</v>
      </c>
      <c r="AV13" s="9">
        <v>3157</v>
      </c>
      <c r="AW13" s="9">
        <v>1372</v>
      </c>
      <c r="AX13" s="9">
        <v>1785</v>
      </c>
      <c r="AY13" s="9">
        <v>2315</v>
      </c>
      <c r="AZ13" s="9">
        <v>931</v>
      </c>
      <c r="BA13" s="9">
        <v>1384</v>
      </c>
      <c r="BB13" s="9">
        <v>1236</v>
      </c>
      <c r="BC13" s="9">
        <v>443</v>
      </c>
      <c r="BD13" s="9">
        <v>793</v>
      </c>
      <c r="BE13" s="9">
        <v>477</v>
      </c>
      <c r="BF13" s="9">
        <v>151</v>
      </c>
      <c r="BG13" s="9">
        <v>326</v>
      </c>
      <c r="BH13" s="9">
        <v>142</v>
      </c>
      <c r="BI13" s="9">
        <v>38</v>
      </c>
      <c r="BJ13" s="9">
        <v>104</v>
      </c>
      <c r="BK13" s="9">
        <v>12</v>
      </c>
      <c r="BL13" s="9">
        <v>1</v>
      </c>
      <c r="BM13" s="9">
        <v>11</v>
      </c>
      <c r="BN13" s="9">
        <v>2</v>
      </c>
      <c r="BO13" s="9">
        <v>0</v>
      </c>
      <c r="BP13" s="9">
        <v>2</v>
      </c>
      <c r="BQ13" s="9">
        <v>1</v>
      </c>
      <c r="BR13" s="9">
        <v>1</v>
      </c>
      <c r="BS13" s="9">
        <v>0</v>
      </c>
      <c r="BT13" s="10"/>
      <c r="BU13" s="10"/>
      <c r="BV13" s="10"/>
      <c r="BW13" s="10"/>
      <c r="BX13" s="10"/>
      <c r="BY13" s="10"/>
      <c r="BZ13" s="10"/>
      <c r="CA13" s="10"/>
    </row>
    <row r="14" spans="1:79" ht="13.5">
      <c r="A14" s="5" t="s">
        <v>24</v>
      </c>
      <c r="B14" s="3" t="s">
        <v>27</v>
      </c>
      <c r="C14" s="11">
        <v>73341</v>
      </c>
      <c r="D14" s="11">
        <v>35145</v>
      </c>
      <c r="E14" s="11">
        <v>38196</v>
      </c>
      <c r="F14" s="11">
        <v>6778</v>
      </c>
      <c r="G14" s="11">
        <v>3468</v>
      </c>
      <c r="H14" s="11">
        <v>3310</v>
      </c>
      <c r="I14" s="11">
        <v>6479</v>
      </c>
      <c r="J14" s="11">
        <v>3228</v>
      </c>
      <c r="K14" s="11">
        <v>3251</v>
      </c>
      <c r="L14" s="11">
        <v>6330</v>
      </c>
      <c r="M14" s="11">
        <v>3172</v>
      </c>
      <c r="N14" s="11">
        <v>3158</v>
      </c>
      <c r="O14" s="11">
        <v>5730</v>
      </c>
      <c r="P14" s="11">
        <v>2979</v>
      </c>
      <c r="Q14" s="11">
        <v>2751</v>
      </c>
      <c r="R14" s="11">
        <v>4829</v>
      </c>
      <c r="S14" s="11">
        <v>2187</v>
      </c>
      <c r="T14" s="11">
        <v>2642</v>
      </c>
      <c r="U14" s="11">
        <v>6247</v>
      </c>
      <c r="V14" s="11">
        <v>2963</v>
      </c>
      <c r="W14" s="11">
        <v>3284</v>
      </c>
      <c r="X14" s="11">
        <v>5409</v>
      </c>
      <c r="Y14" s="11">
        <v>2694</v>
      </c>
      <c r="Z14" s="11">
        <v>2715</v>
      </c>
      <c r="AA14" s="11">
        <v>5271</v>
      </c>
      <c r="AB14" s="11">
        <v>2579</v>
      </c>
      <c r="AC14" s="11">
        <v>2692</v>
      </c>
      <c r="AD14" s="11">
        <v>5240</v>
      </c>
      <c r="AE14" s="11">
        <v>2624</v>
      </c>
      <c r="AF14" s="11">
        <v>2616</v>
      </c>
      <c r="AG14" s="11">
        <v>4615</v>
      </c>
      <c r="AH14" s="11">
        <v>2262</v>
      </c>
      <c r="AI14" s="11">
        <v>2353</v>
      </c>
      <c r="AJ14" s="11">
        <v>3814</v>
      </c>
      <c r="AK14" s="11">
        <v>1694</v>
      </c>
      <c r="AL14" s="11">
        <v>2120</v>
      </c>
      <c r="AM14" s="11">
        <v>3092</v>
      </c>
      <c r="AN14" s="11">
        <v>1313</v>
      </c>
      <c r="AO14" s="11">
        <v>1779</v>
      </c>
      <c r="AP14" s="11">
        <v>2894</v>
      </c>
      <c r="AQ14" s="11">
        <v>1291</v>
      </c>
      <c r="AR14" s="11">
        <v>1603</v>
      </c>
      <c r="AS14" s="11">
        <v>2516</v>
      </c>
      <c r="AT14" s="11">
        <v>1105</v>
      </c>
      <c r="AU14" s="11">
        <v>1411</v>
      </c>
      <c r="AV14" s="11">
        <v>1744</v>
      </c>
      <c r="AW14" s="11">
        <v>740</v>
      </c>
      <c r="AX14" s="11">
        <v>1004</v>
      </c>
      <c r="AY14" s="11">
        <v>1352</v>
      </c>
      <c r="AZ14" s="11">
        <v>530</v>
      </c>
      <c r="BA14" s="11">
        <v>822</v>
      </c>
      <c r="BB14" s="11">
        <v>670</v>
      </c>
      <c r="BC14" s="11">
        <v>230</v>
      </c>
      <c r="BD14" s="11">
        <v>440</v>
      </c>
      <c r="BE14" s="11">
        <v>250</v>
      </c>
      <c r="BF14" s="11">
        <v>67</v>
      </c>
      <c r="BG14" s="11">
        <v>183</v>
      </c>
      <c r="BH14" s="11">
        <v>73</v>
      </c>
      <c r="BI14" s="11">
        <v>18</v>
      </c>
      <c r="BJ14" s="11">
        <v>55</v>
      </c>
      <c r="BK14" s="11">
        <v>7</v>
      </c>
      <c r="BL14" s="11">
        <v>1</v>
      </c>
      <c r="BM14" s="11">
        <v>6</v>
      </c>
      <c r="BN14" s="11">
        <v>1</v>
      </c>
      <c r="BO14" s="11">
        <v>0</v>
      </c>
      <c r="BP14" s="11">
        <v>1</v>
      </c>
      <c r="BQ14" s="11"/>
      <c r="BR14" s="11"/>
      <c r="BS14" s="11"/>
      <c r="BT14" s="12"/>
      <c r="BU14" s="12"/>
      <c r="BV14" s="12"/>
      <c r="BW14" s="12"/>
      <c r="BX14" s="12"/>
      <c r="BY14" s="12"/>
      <c r="BZ14" s="12"/>
      <c r="CA14" s="12"/>
    </row>
    <row r="15" spans="1:79" ht="13.5">
      <c r="A15" s="5" t="s">
        <v>34</v>
      </c>
      <c r="B15" s="3" t="s">
        <v>28</v>
      </c>
      <c r="C15" s="11">
        <v>9426</v>
      </c>
      <c r="D15" s="11">
        <v>4574</v>
      </c>
      <c r="E15" s="11">
        <v>4852</v>
      </c>
      <c r="F15" s="11">
        <v>815</v>
      </c>
      <c r="G15" s="11">
        <v>415</v>
      </c>
      <c r="H15" s="11">
        <v>400</v>
      </c>
      <c r="I15" s="11">
        <v>795</v>
      </c>
      <c r="J15" s="11">
        <v>411</v>
      </c>
      <c r="K15" s="11">
        <v>384</v>
      </c>
      <c r="L15" s="11">
        <v>802</v>
      </c>
      <c r="M15" s="11">
        <v>415</v>
      </c>
      <c r="N15" s="11">
        <v>387</v>
      </c>
      <c r="O15" s="11">
        <v>763</v>
      </c>
      <c r="P15" s="11">
        <v>402</v>
      </c>
      <c r="Q15" s="11">
        <v>361</v>
      </c>
      <c r="R15" s="11">
        <v>676</v>
      </c>
      <c r="S15" s="11">
        <v>314</v>
      </c>
      <c r="T15" s="11">
        <v>362</v>
      </c>
      <c r="U15" s="11">
        <v>788</v>
      </c>
      <c r="V15" s="11">
        <v>394</v>
      </c>
      <c r="W15" s="11">
        <v>394</v>
      </c>
      <c r="X15" s="11">
        <v>604</v>
      </c>
      <c r="Y15" s="11">
        <v>295</v>
      </c>
      <c r="Z15" s="11">
        <v>309</v>
      </c>
      <c r="AA15" s="11">
        <v>601</v>
      </c>
      <c r="AB15" s="11">
        <v>284</v>
      </c>
      <c r="AC15" s="11">
        <v>317</v>
      </c>
      <c r="AD15" s="11">
        <v>651</v>
      </c>
      <c r="AE15" s="11">
        <v>325</v>
      </c>
      <c r="AF15" s="11">
        <v>326</v>
      </c>
      <c r="AG15" s="11">
        <v>600</v>
      </c>
      <c r="AH15" s="11">
        <v>283</v>
      </c>
      <c r="AI15" s="11">
        <v>317</v>
      </c>
      <c r="AJ15" s="11">
        <v>550</v>
      </c>
      <c r="AK15" s="11">
        <v>261</v>
      </c>
      <c r="AL15" s="11">
        <v>289</v>
      </c>
      <c r="AM15" s="11">
        <v>424</v>
      </c>
      <c r="AN15" s="11">
        <v>189</v>
      </c>
      <c r="AO15" s="11">
        <v>235</v>
      </c>
      <c r="AP15" s="11">
        <v>387</v>
      </c>
      <c r="AQ15" s="11">
        <v>161</v>
      </c>
      <c r="AR15" s="11">
        <v>226</v>
      </c>
      <c r="AS15" s="11">
        <v>351</v>
      </c>
      <c r="AT15" s="11">
        <v>161</v>
      </c>
      <c r="AU15" s="11">
        <v>190</v>
      </c>
      <c r="AV15" s="11">
        <v>290</v>
      </c>
      <c r="AW15" s="11">
        <v>126</v>
      </c>
      <c r="AX15" s="11">
        <v>164</v>
      </c>
      <c r="AY15" s="11">
        <v>185</v>
      </c>
      <c r="AZ15" s="11">
        <v>80</v>
      </c>
      <c r="BA15" s="11">
        <v>105</v>
      </c>
      <c r="BB15" s="11">
        <v>93</v>
      </c>
      <c r="BC15" s="11">
        <v>37</v>
      </c>
      <c r="BD15" s="11">
        <v>56</v>
      </c>
      <c r="BE15" s="11">
        <v>37</v>
      </c>
      <c r="BF15" s="11">
        <v>17</v>
      </c>
      <c r="BG15" s="11">
        <v>20</v>
      </c>
      <c r="BH15" s="11">
        <v>12</v>
      </c>
      <c r="BI15" s="11">
        <v>3</v>
      </c>
      <c r="BJ15" s="11">
        <v>9</v>
      </c>
      <c r="BK15" s="11">
        <v>1</v>
      </c>
      <c r="BL15" s="11">
        <v>0</v>
      </c>
      <c r="BM15" s="11">
        <v>1</v>
      </c>
      <c r="BN15" s="11">
        <v>0</v>
      </c>
      <c r="BO15" s="11">
        <v>0</v>
      </c>
      <c r="BP15" s="11">
        <v>0</v>
      </c>
      <c r="BQ15" s="11">
        <v>1</v>
      </c>
      <c r="BR15" s="11">
        <v>1</v>
      </c>
      <c r="BS15" s="11">
        <v>0</v>
      </c>
      <c r="BT15" s="12"/>
      <c r="BU15" s="12"/>
      <c r="BV15" s="12"/>
      <c r="BW15" s="12"/>
      <c r="BX15" s="12"/>
      <c r="BY15" s="12"/>
      <c r="BZ15" s="12"/>
      <c r="CA15" s="12"/>
    </row>
    <row r="16" spans="1:79" ht="13.5">
      <c r="A16" s="5"/>
      <c r="B16" s="3" t="s">
        <v>29</v>
      </c>
      <c r="C16" s="11">
        <v>5842</v>
      </c>
      <c r="D16" s="11">
        <v>2798</v>
      </c>
      <c r="E16" s="11">
        <v>3044</v>
      </c>
      <c r="F16" s="11">
        <v>410</v>
      </c>
      <c r="G16" s="11">
        <v>231</v>
      </c>
      <c r="H16" s="11">
        <v>179</v>
      </c>
      <c r="I16" s="11">
        <v>497</v>
      </c>
      <c r="J16" s="11">
        <v>246</v>
      </c>
      <c r="K16" s="11">
        <v>251</v>
      </c>
      <c r="L16" s="11">
        <v>566</v>
      </c>
      <c r="M16" s="11">
        <v>289</v>
      </c>
      <c r="N16" s="11">
        <v>277</v>
      </c>
      <c r="O16" s="11">
        <v>528</v>
      </c>
      <c r="P16" s="11">
        <v>274</v>
      </c>
      <c r="Q16" s="11">
        <v>254</v>
      </c>
      <c r="R16" s="11">
        <v>386</v>
      </c>
      <c r="S16" s="11">
        <v>180</v>
      </c>
      <c r="T16" s="11">
        <v>206</v>
      </c>
      <c r="U16" s="11">
        <v>366</v>
      </c>
      <c r="V16" s="11">
        <v>185</v>
      </c>
      <c r="W16" s="11">
        <v>181</v>
      </c>
      <c r="X16" s="11">
        <v>279</v>
      </c>
      <c r="Y16" s="11">
        <v>134</v>
      </c>
      <c r="Z16" s="11">
        <v>145</v>
      </c>
      <c r="AA16" s="11">
        <v>351</v>
      </c>
      <c r="AB16" s="11">
        <v>170</v>
      </c>
      <c r="AC16" s="11">
        <v>181</v>
      </c>
      <c r="AD16" s="11">
        <v>409</v>
      </c>
      <c r="AE16" s="11">
        <v>196</v>
      </c>
      <c r="AF16" s="11">
        <v>213</v>
      </c>
      <c r="AG16" s="11">
        <v>417</v>
      </c>
      <c r="AH16" s="11">
        <v>192</v>
      </c>
      <c r="AI16" s="11">
        <v>225</v>
      </c>
      <c r="AJ16" s="11">
        <v>361</v>
      </c>
      <c r="AK16" s="11">
        <v>155</v>
      </c>
      <c r="AL16" s="11">
        <v>206</v>
      </c>
      <c r="AM16" s="11">
        <v>292</v>
      </c>
      <c r="AN16" s="11">
        <v>118</v>
      </c>
      <c r="AO16" s="11">
        <v>174</v>
      </c>
      <c r="AP16" s="11">
        <v>306</v>
      </c>
      <c r="AQ16" s="11">
        <v>138</v>
      </c>
      <c r="AR16" s="11">
        <v>168</v>
      </c>
      <c r="AS16" s="11">
        <v>258</v>
      </c>
      <c r="AT16" s="11">
        <v>116</v>
      </c>
      <c r="AU16" s="11">
        <v>142</v>
      </c>
      <c r="AV16" s="11">
        <v>187</v>
      </c>
      <c r="AW16" s="11">
        <v>92</v>
      </c>
      <c r="AX16" s="11">
        <v>95</v>
      </c>
      <c r="AY16" s="11">
        <v>121</v>
      </c>
      <c r="AZ16" s="11">
        <v>35</v>
      </c>
      <c r="BA16" s="11">
        <v>86</v>
      </c>
      <c r="BB16" s="11">
        <v>67</v>
      </c>
      <c r="BC16" s="11">
        <v>31</v>
      </c>
      <c r="BD16" s="11">
        <v>36</v>
      </c>
      <c r="BE16" s="11">
        <v>36</v>
      </c>
      <c r="BF16" s="11">
        <v>15</v>
      </c>
      <c r="BG16" s="11">
        <v>21</v>
      </c>
      <c r="BH16" s="11">
        <v>4</v>
      </c>
      <c r="BI16" s="11">
        <v>1</v>
      </c>
      <c r="BJ16" s="11">
        <v>3</v>
      </c>
      <c r="BK16" s="11">
        <v>1</v>
      </c>
      <c r="BL16" s="11">
        <v>0</v>
      </c>
      <c r="BM16" s="11">
        <v>1</v>
      </c>
      <c r="BN16" s="11">
        <v>0</v>
      </c>
      <c r="BO16" s="11">
        <v>0</v>
      </c>
      <c r="BP16" s="11">
        <v>0</v>
      </c>
      <c r="BQ16" s="11"/>
      <c r="BR16" s="11"/>
      <c r="BS16" s="11"/>
      <c r="BT16" s="12"/>
      <c r="BU16" s="12"/>
      <c r="BV16" s="12"/>
      <c r="BW16" s="12"/>
      <c r="BX16" s="12"/>
      <c r="BY16" s="12"/>
      <c r="BZ16" s="12"/>
      <c r="CA16" s="12"/>
    </row>
    <row r="17" spans="1:79" ht="13.5">
      <c r="A17" s="5"/>
      <c r="B17" s="3" t="s">
        <v>30</v>
      </c>
      <c r="C17" s="11">
        <v>7978</v>
      </c>
      <c r="D17" s="11">
        <v>3809</v>
      </c>
      <c r="E17" s="11">
        <v>4169</v>
      </c>
      <c r="F17" s="11">
        <v>529</v>
      </c>
      <c r="G17" s="11">
        <v>270</v>
      </c>
      <c r="H17" s="11">
        <v>259</v>
      </c>
      <c r="I17" s="11">
        <v>672</v>
      </c>
      <c r="J17" s="11">
        <v>347</v>
      </c>
      <c r="K17" s="11">
        <v>325</v>
      </c>
      <c r="L17" s="11">
        <v>838</v>
      </c>
      <c r="M17" s="11">
        <v>439</v>
      </c>
      <c r="N17" s="11">
        <v>399</v>
      </c>
      <c r="O17" s="11">
        <v>787</v>
      </c>
      <c r="P17" s="11">
        <v>385</v>
      </c>
      <c r="Q17" s="11">
        <v>402</v>
      </c>
      <c r="R17" s="11">
        <v>541</v>
      </c>
      <c r="S17" s="11">
        <v>285</v>
      </c>
      <c r="T17" s="11">
        <v>256</v>
      </c>
      <c r="U17" s="11">
        <v>451</v>
      </c>
      <c r="V17" s="11">
        <v>227</v>
      </c>
      <c r="W17" s="11">
        <v>224</v>
      </c>
      <c r="X17" s="11">
        <v>346</v>
      </c>
      <c r="Y17" s="11">
        <v>162</v>
      </c>
      <c r="Z17" s="11">
        <v>184</v>
      </c>
      <c r="AA17" s="11">
        <v>457</v>
      </c>
      <c r="AB17" s="11">
        <v>213</v>
      </c>
      <c r="AC17" s="11">
        <v>244</v>
      </c>
      <c r="AD17" s="11">
        <v>545</v>
      </c>
      <c r="AE17" s="11">
        <v>247</v>
      </c>
      <c r="AF17" s="11">
        <v>298</v>
      </c>
      <c r="AG17" s="11">
        <v>579</v>
      </c>
      <c r="AH17" s="11">
        <v>287</v>
      </c>
      <c r="AI17" s="11">
        <v>292</v>
      </c>
      <c r="AJ17" s="11">
        <v>470</v>
      </c>
      <c r="AK17" s="11">
        <v>221</v>
      </c>
      <c r="AL17" s="11">
        <v>249</v>
      </c>
      <c r="AM17" s="11">
        <v>388</v>
      </c>
      <c r="AN17" s="11">
        <v>159</v>
      </c>
      <c r="AO17" s="11">
        <v>229</v>
      </c>
      <c r="AP17" s="11">
        <v>350</v>
      </c>
      <c r="AQ17" s="11">
        <v>153</v>
      </c>
      <c r="AR17" s="11">
        <v>197</v>
      </c>
      <c r="AS17" s="11">
        <v>311</v>
      </c>
      <c r="AT17" s="11">
        <v>121</v>
      </c>
      <c r="AU17" s="11">
        <v>190</v>
      </c>
      <c r="AV17" s="11">
        <v>313</v>
      </c>
      <c r="AW17" s="11">
        <v>130</v>
      </c>
      <c r="AX17" s="11">
        <v>183</v>
      </c>
      <c r="AY17" s="11">
        <v>209</v>
      </c>
      <c r="AZ17" s="11">
        <v>94</v>
      </c>
      <c r="BA17" s="11">
        <v>115</v>
      </c>
      <c r="BB17" s="11">
        <v>128</v>
      </c>
      <c r="BC17" s="11">
        <v>49</v>
      </c>
      <c r="BD17" s="11">
        <v>79</v>
      </c>
      <c r="BE17" s="11">
        <v>48</v>
      </c>
      <c r="BF17" s="11">
        <v>17</v>
      </c>
      <c r="BG17" s="11">
        <v>31</v>
      </c>
      <c r="BH17" s="11">
        <v>14</v>
      </c>
      <c r="BI17" s="11">
        <v>3</v>
      </c>
      <c r="BJ17" s="11">
        <v>11</v>
      </c>
      <c r="BK17" s="11">
        <v>1</v>
      </c>
      <c r="BL17" s="11">
        <v>0</v>
      </c>
      <c r="BM17" s="11">
        <v>1</v>
      </c>
      <c r="BN17" s="11">
        <v>1</v>
      </c>
      <c r="BO17" s="11">
        <v>0</v>
      </c>
      <c r="BP17" s="11">
        <v>1</v>
      </c>
      <c r="BQ17" s="11"/>
      <c r="BR17" s="11"/>
      <c r="BS17" s="11"/>
      <c r="BT17" s="12"/>
      <c r="BU17" s="12"/>
      <c r="BV17" s="12"/>
      <c r="BW17" s="12"/>
      <c r="BX17" s="12"/>
      <c r="BY17" s="12"/>
      <c r="BZ17" s="12"/>
      <c r="CA17" s="12"/>
    </row>
    <row r="18" spans="1:79" ht="13.5">
      <c r="A18" s="5"/>
      <c r="B18" s="3" t="s">
        <v>31</v>
      </c>
      <c r="C18" s="11">
        <v>10645</v>
      </c>
      <c r="D18" s="11">
        <v>5095</v>
      </c>
      <c r="E18" s="11">
        <v>5550</v>
      </c>
      <c r="F18" s="11">
        <v>804</v>
      </c>
      <c r="G18" s="11">
        <v>425</v>
      </c>
      <c r="H18" s="11">
        <v>379</v>
      </c>
      <c r="I18" s="11">
        <v>850</v>
      </c>
      <c r="J18" s="11">
        <v>418</v>
      </c>
      <c r="K18" s="11">
        <v>432</v>
      </c>
      <c r="L18" s="11">
        <v>1096</v>
      </c>
      <c r="M18" s="11">
        <v>573</v>
      </c>
      <c r="N18" s="11">
        <v>523</v>
      </c>
      <c r="O18" s="11">
        <v>945</v>
      </c>
      <c r="P18" s="11">
        <v>482</v>
      </c>
      <c r="Q18" s="11">
        <v>463</v>
      </c>
      <c r="R18" s="11">
        <v>709</v>
      </c>
      <c r="S18" s="11">
        <v>348</v>
      </c>
      <c r="T18" s="11">
        <v>361</v>
      </c>
      <c r="U18" s="11">
        <v>672</v>
      </c>
      <c r="V18" s="11">
        <v>326</v>
      </c>
      <c r="W18" s="11">
        <v>346</v>
      </c>
      <c r="X18" s="11">
        <v>523</v>
      </c>
      <c r="Y18" s="11">
        <v>263</v>
      </c>
      <c r="Z18" s="11">
        <v>260</v>
      </c>
      <c r="AA18" s="11">
        <v>596</v>
      </c>
      <c r="AB18" s="11">
        <v>252</v>
      </c>
      <c r="AC18" s="11">
        <v>344</v>
      </c>
      <c r="AD18" s="11">
        <v>749</v>
      </c>
      <c r="AE18" s="11">
        <v>371</v>
      </c>
      <c r="AF18" s="11">
        <v>378</v>
      </c>
      <c r="AG18" s="11">
        <v>703</v>
      </c>
      <c r="AH18" s="11">
        <v>338</v>
      </c>
      <c r="AI18" s="11">
        <v>365</v>
      </c>
      <c r="AJ18" s="11">
        <v>573</v>
      </c>
      <c r="AK18" s="11">
        <v>249</v>
      </c>
      <c r="AL18" s="11">
        <v>324</v>
      </c>
      <c r="AM18" s="11">
        <v>491</v>
      </c>
      <c r="AN18" s="11">
        <v>220</v>
      </c>
      <c r="AO18" s="11">
        <v>271</v>
      </c>
      <c r="AP18" s="11">
        <v>521</v>
      </c>
      <c r="AQ18" s="11">
        <v>222</v>
      </c>
      <c r="AR18" s="11">
        <v>299</v>
      </c>
      <c r="AS18" s="11">
        <v>467</v>
      </c>
      <c r="AT18" s="11">
        <v>207</v>
      </c>
      <c r="AU18" s="11">
        <v>260</v>
      </c>
      <c r="AV18" s="11">
        <v>393</v>
      </c>
      <c r="AW18" s="11">
        <v>183</v>
      </c>
      <c r="AX18" s="11">
        <v>210</v>
      </c>
      <c r="AY18" s="11">
        <v>271</v>
      </c>
      <c r="AZ18" s="11">
        <v>116</v>
      </c>
      <c r="BA18" s="11">
        <v>155</v>
      </c>
      <c r="BB18" s="11">
        <v>183</v>
      </c>
      <c r="BC18" s="11">
        <v>66</v>
      </c>
      <c r="BD18" s="11">
        <v>117</v>
      </c>
      <c r="BE18" s="11">
        <v>70</v>
      </c>
      <c r="BF18" s="11">
        <v>24</v>
      </c>
      <c r="BG18" s="11">
        <v>46</v>
      </c>
      <c r="BH18" s="11">
        <v>29</v>
      </c>
      <c r="BI18" s="11">
        <v>12</v>
      </c>
      <c r="BJ18" s="11">
        <v>17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/>
      <c r="BR18" s="11"/>
      <c r="BS18" s="11"/>
      <c r="BT18" s="12"/>
      <c r="BU18" s="12"/>
      <c r="BV18" s="12"/>
      <c r="BW18" s="12"/>
      <c r="BX18" s="12"/>
      <c r="BY18" s="12"/>
      <c r="BZ18" s="12"/>
      <c r="CA18" s="12"/>
    </row>
    <row r="19" spans="1:79" ht="13.5">
      <c r="A19" s="5"/>
      <c r="B19" s="3" t="s">
        <v>32</v>
      </c>
      <c r="C19" s="11">
        <v>7590</v>
      </c>
      <c r="D19" s="11">
        <v>3535</v>
      </c>
      <c r="E19" s="11">
        <v>4055</v>
      </c>
      <c r="F19" s="11">
        <v>522</v>
      </c>
      <c r="G19" s="11">
        <v>243</v>
      </c>
      <c r="H19" s="11">
        <v>279</v>
      </c>
      <c r="I19" s="11">
        <v>623</v>
      </c>
      <c r="J19" s="11">
        <v>314</v>
      </c>
      <c r="K19" s="11">
        <v>309</v>
      </c>
      <c r="L19" s="11">
        <v>1012</v>
      </c>
      <c r="M19" s="11">
        <v>548</v>
      </c>
      <c r="N19" s="11">
        <v>464</v>
      </c>
      <c r="O19" s="11">
        <v>869</v>
      </c>
      <c r="P19" s="11">
        <v>423</v>
      </c>
      <c r="Q19" s="11">
        <v>446</v>
      </c>
      <c r="R19" s="11">
        <v>594</v>
      </c>
      <c r="S19" s="11">
        <v>240</v>
      </c>
      <c r="T19" s="11">
        <v>354</v>
      </c>
      <c r="U19" s="11">
        <v>454</v>
      </c>
      <c r="V19" s="11">
        <v>198</v>
      </c>
      <c r="W19" s="11">
        <v>256</v>
      </c>
      <c r="X19" s="11">
        <v>307</v>
      </c>
      <c r="Y19" s="11">
        <v>135</v>
      </c>
      <c r="Z19" s="11">
        <v>172</v>
      </c>
      <c r="AA19" s="11">
        <v>398</v>
      </c>
      <c r="AB19" s="11">
        <v>180</v>
      </c>
      <c r="AC19" s="11">
        <v>218</v>
      </c>
      <c r="AD19" s="11">
        <v>524</v>
      </c>
      <c r="AE19" s="11">
        <v>254</v>
      </c>
      <c r="AF19" s="11">
        <v>270</v>
      </c>
      <c r="AG19" s="11">
        <v>511</v>
      </c>
      <c r="AH19" s="11">
        <v>234</v>
      </c>
      <c r="AI19" s="11">
        <v>277</v>
      </c>
      <c r="AJ19" s="11">
        <v>386</v>
      </c>
      <c r="AK19" s="11">
        <v>175</v>
      </c>
      <c r="AL19" s="11">
        <v>211</v>
      </c>
      <c r="AM19" s="11">
        <v>291</v>
      </c>
      <c r="AN19" s="11">
        <v>126</v>
      </c>
      <c r="AO19" s="11">
        <v>165</v>
      </c>
      <c r="AP19" s="11">
        <v>295</v>
      </c>
      <c r="AQ19" s="11">
        <v>141</v>
      </c>
      <c r="AR19" s="11">
        <v>154</v>
      </c>
      <c r="AS19" s="11">
        <v>254</v>
      </c>
      <c r="AT19" s="11">
        <v>105</v>
      </c>
      <c r="AU19" s="11">
        <v>149</v>
      </c>
      <c r="AV19" s="11">
        <v>230</v>
      </c>
      <c r="AW19" s="11">
        <v>101</v>
      </c>
      <c r="AX19" s="11">
        <v>129</v>
      </c>
      <c r="AY19" s="11">
        <v>177</v>
      </c>
      <c r="AZ19" s="11">
        <v>76</v>
      </c>
      <c r="BA19" s="11">
        <v>101</v>
      </c>
      <c r="BB19" s="11">
        <v>95</v>
      </c>
      <c r="BC19" s="11">
        <v>30</v>
      </c>
      <c r="BD19" s="11">
        <v>65</v>
      </c>
      <c r="BE19" s="11">
        <v>36</v>
      </c>
      <c r="BF19" s="11">
        <v>11</v>
      </c>
      <c r="BG19" s="11">
        <v>25</v>
      </c>
      <c r="BH19" s="11">
        <v>10</v>
      </c>
      <c r="BI19" s="11">
        <v>1</v>
      </c>
      <c r="BJ19" s="11">
        <v>9</v>
      </c>
      <c r="BK19" s="11">
        <v>2</v>
      </c>
      <c r="BL19" s="11">
        <v>0</v>
      </c>
      <c r="BM19" s="11">
        <v>2</v>
      </c>
      <c r="BN19" s="11">
        <v>0</v>
      </c>
      <c r="BO19" s="11">
        <v>0</v>
      </c>
      <c r="BP19" s="11">
        <v>0</v>
      </c>
      <c r="BQ19" s="11"/>
      <c r="BR19" s="11"/>
      <c r="BS19" s="11"/>
      <c r="BT19" s="12"/>
      <c r="BU19" s="12"/>
      <c r="BV19" s="12"/>
      <c r="BW19" s="12"/>
      <c r="BX19" s="12"/>
      <c r="BY19" s="12"/>
      <c r="BZ19" s="12"/>
      <c r="CA19" s="12"/>
    </row>
    <row r="20" spans="1:79" s="2" customFormat="1" ht="13.5">
      <c r="A20" s="6"/>
      <c r="B20" s="8" t="s">
        <v>33</v>
      </c>
      <c r="C20" s="13">
        <v>1571912</v>
      </c>
      <c r="D20" s="13">
        <v>750408</v>
      </c>
      <c r="E20" s="13">
        <v>821504</v>
      </c>
      <c r="F20" s="13">
        <v>132427</v>
      </c>
      <c r="G20" s="13">
        <v>67820</v>
      </c>
      <c r="H20" s="13">
        <v>64607</v>
      </c>
      <c r="I20" s="13">
        <v>131511</v>
      </c>
      <c r="J20" s="13">
        <v>66873</v>
      </c>
      <c r="K20" s="13">
        <v>64638</v>
      </c>
      <c r="L20" s="13">
        <v>139886</v>
      </c>
      <c r="M20" s="13">
        <v>71415</v>
      </c>
      <c r="N20" s="13">
        <v>68471</v>
      </c>
      <c r="O20" s="13">
        <v>126827</v>
      </c>
      <c r="P20" s="13">
        <v>64801</v>
      </c>
      <c r="Q20" s="13">
        <v>62026</v>
      </c>
      <c r="R20" s="13">
        <v>113868</v>
      </c>
      <c r="S20" s="13">
        <v>53441</v>
      </c>
      <c r="T20" s="13">
        <v>60427</v>
      </c>
      <c r="U20" s="13">
        <v>125031</v>
      </c>
      <c r="V20" s="13">
        <v>60439</v>
      </c>
      <c r="W20" s="13">
        <v>64592</v>
      </c>
      <c r="X20" s="13">
        <v>99431</v>
      </c>
      <c r="Y20" s="13">
        <v>46771</v>
      </c>
      <c r="Z20" s="13">
        <v>52660</v>
      </c>
      <c r="AA20" s="13">
        <v>103578</v>
      </c>
      <c r="AB20" s="13">
        <v>48838</v>
      </c>
      <c r="AC20" s="13">
        <v>54740</v>
      </c>
      <c r="AD20" s="13">
        <v>112806</v>
      </c>
      <c r="AE20" s="13">
        <v>54412</v>
      </c>
      <c r="AF20" s="13">
        <v>58394</v>
      </c>
      <c r="AG20" s="13">
        <v>108993</v>
      </c>
      <c r="AH20" s="13">
        <v>52413</v>
      </c>
      <c r="AI20" s="13">
        <v>56580</v>
      </c>
      <c r="AJ20" s="13">
        <v>90863</v>
      </c>
      <c r="AK20" s="13">
        <v>40111</v>
      </c>
      <c r="AL20" s="13">
        <v>50752</v>
      </c>
      <c r="AM20" s="13">
        <v>72823</v>
      </c>
      <c r="AN20" s="13">
        <v>31484</v>
      </c>
      <c r="AO20" s="13">
        <v>41339</v>
      </c>
      <c r="AP20" s="13">
        <v>65081</v>
      </c>
      <c r="AQ20" s="13">
        <v>28873</v>
      </c>
      <c r="AR20" s="13">
        <v>36208</v>
      </c>
      <c r="AS20" s="13">
        <v>55690</v>
      </c>
      <c r="AT20" s="13">
        <v>24770</v>
      </c>
      <c r="AU20" s="13">
        <v>30920</v>
      </c>
      <c r="AV20" s="13">
        <v>42580</v>
      </c>
      <c r="AW20" s="13">
        <v>18567</v>
      </c>
      <c r="AX20" s="13">
        <v>24013</v>
      </c>
      <c r="AY20" s="13">
        <v>29067</v>
      </c>
      <c r="AZ20" s="13">
        <v>11861</v>
      </c>
      <c r="BA20" s="13">
        <v>17206</v>
      </c>
      <c r="BB20" s="13">
        <v>14623</v>
      </c>
      <c r="BC20" s="13">
        <v>5415</v>
      </c>
      <c r="BD20" s="13">
        <v>9208</v>
      </c>
      <c r="BE20" s="13">
        <v>5328</v>
      </c>
      <c r="BF20" s="13">
        <v>1715</v>
      </c>
      <c r="BG20" s="13">
        <v>3613</v>
      </c>
      <c r="BH20" s="13">
        <v>1263</v>
      </c>
      <c r="BI20" s="13">
        <v>320</v>
      </c>
      <c r="BJ20" s="13">
        <v>943</v>
      </c>
      <c r="BK20" s="13">
        <v>146</v>
      </c>
      <c r="BL20" s="13">
        <v>34</v>
      </c>
      <c r="BM20" s="13">
        <v>112</v>
      </c>
      <c r="BN20" s="13">
        <v>11</v>
      </c>
      <c r="BO20" s="13">
        <v>2</v>
      </c>
      <c r="BP20" s="13">
        <v>9</v>
      </c>
      <c r="BQ20" s="13">
        <v>79</v>
      </c>
      <c r="BR20" s="13">
        <v>33</v>
      </c>
      <c r="BS20" s="13">
        <v>46</v>
      </c>
      <c r="BT20" s="14"/>
      <c r="BU20" s="14"/>
      <c r="BV20" s="14"/>
      <c r="BW20" s="14"/>
      <c r="BX20" s="14"/>
      <c r="BY20" s="14"/>
      <c r="BZ20" s="14"/>
      <c r="CA20" s="14"/>
    </row>
    <row r="21" spans="1:79" s="1" customFormat="1" ht="13.5">
      <c r="A21" s="4"/>
      <c r="B21" s="7" t="s">
        <v>26</v>
      </c>
      <c r="C21" s="15">
        <v>127339</v>
      </c>
      <c r="D21" s="15">
        <v>60962</v>
      </c>
      <c r="E21" s="15">
        <v>66377</v>
      </c>
      <c r="F21" s="9">
        <v>10142</v>
      </c>
      <c r="G21" s="9">
        <v>5139</v>
      </c>
      <c r="H21" s="9">
        <v>5003</v>
      </c>
      <c r="I21" s="9">
        <v>11409</v>
      </c>
      <c r="J21" s="9">
        <v>5797</v>
      </c>
      <c r="K21" s="9">
        <v>5612</v>
      </c>
      <c r="L21" s="9">
        <v>10715</v>
      </c>
      <c r="M21" s="9">
        <v>5422</v>
      </c>
      <c r="N21" s="9">
        <v>5293</v>
      </c>
      <c r="O21" s="9">
        <v>9727</v>
      </c>
      <c r="P21" s="9">
        <v>4979</v>
      </c>
      <c r="Q21" s="9">
        <v>4748</v>
      </c>
      <c r="R21" s="9">
        <v>7476</v>
      </c>
      <c r="S21" s="9">
        <v>3378</v>
      </c>
      <c r="T21" s="9">
        <v>4098</v>
      </c>
      <c r="U21" s="9">
        <v>9829</v>
      </c>
      <c r="V21" s="9">
        <v>4748</v>
      </c>
      <c r="W21" s="9">
        <v>5081</v>
      </c>
      <c r="X21" s="9">
        <v>10546</v>
      </c>
      <c r="Y21" s="9">
        <v>5231</v>
      </c>
      <c r="Z21" s="9">
        <v>5315</v>
      </c>
      <c r="AA21" s="9">
        <v>8435</v>
      </c>
      <c r="AB21" s="9">
        <v>4156</v>
      </c>
      <c r="AC21" s="9">
        <v>4279</v>
      </c>
      <c r="AD21" s="9">
        <v>8177</v>
      </c>
      <c r="AE21" s="9">
        <v>3937</v>
      </c>
      <c r="AF21" s="9">
        <v>4240</v>
      </c>
      <c r="AG21" s="9">
        <v>8414</v>
      </c>
      <c r="AH21" s="9">
        <v>4158</v>
      </c>
      <c r="AI21" s="9">
        <v>4256</v>
      </c>
      <c r="AJ21" s="9">
        <v>7700</v>
      </c>
      <c r="AK21" s="9">
        <v>3674</v>
      </c>
      <c r="AL21" s="9">
        <v>4026</v>
      </c>
      <c r="AM21" s="9">
        <v>6313</v>
      </c>
      <c r="AN21" s="9">
        <v>2789</v>
      </c>
      <c r="AO21" s="9">
        <v>3524</v>
      </c>
      <c r="AP21" s="9">
        <v>5007</v>
      </c>
      <c r="AQ21" s="9">
        <v>2111</v>
      </c>
      <c r="AR21" s="9">
        <v>2896</v>
      </c>
      <c r="AS21" s="9">
        <v>4598</v>
      </c>
      <c r="AT21" s="9">
        <v>1953</v>
      </c>
      <c r="AU21" s="9">
        <v>2645</v>
      </c>
      <c r="AV21" s="9">
        <v>3782</v>
      </c>
      <c r="AW21" s="9">
        <v>1596</v>
      </c>
      <c r="AX21" s="9">
        <v>2186</v>
      </c>
      <c r="AY21" s="9">
        <v>2581</v>
      </c>
      <c r="AZ21" s="9">
        <v>1045</v>
      </c>
      <c r="BA21" s="9">
        <v>1536</v>
      </c>
      <c r="BB21" s="9">
        <v>1644</v>
      </c>
      <c r="BC21" s="9">
        <v>598</v>
      </c>
      <c r="BD21" s="9">
        <v>1046</v>
      </c>
      <c r="BE21" s="9">
        <v>646</v>
      </c>
      <c r="BF21" s="9">
        <v>202</v>
      </c>
      <c r="BG21" s="9">
        <v>444</v>
      </c>
      <c r="BH21" s="9">
        <v>168</v>
      </c>
      <c r="BI21" s="9">
        <v>45</v>
      </c>
      <c r="BJ21" s="9">
        <v>123</v>
      </c>
      <c r="BK21" s="9">
        <v>26</v>
      </c>
      <c r="BL21" s="9">
        <v>4</v>
      </c>
      <c r="BM21" s="9">
        <v>22</v>
      </c>
      <c r="BN21" s="9">
        <v>4</v>
      </c>
      <c r="BO21" s="9">
        <v>0</v>
      </c>
      <c r="BP21" s="9">
        <v>4</v>
      </c>
      <c r="BQ21" s="9">
        <v>0</v>
      </c>
      <c r="BR21" s="9">
        <v>0</v>
      </c>
      <c r="BS21" s="9">
        <v>0</v>
      </c>
      <c r="BT21" s="10"/>
      <c r="BU21" s="10"/>
      <c r="BV21" s="10"/>
      <c r="BW21" s="10"/>
      <c r="BX21" s="10"/>
      <c r="BY21" s="10"/>
      <c r="BZ21" s="10"/>
      <c r="CA21" s="10"/>
    </row>
    <row r="22" spans="1:79" ht="13.5">
      <c r="A22" s="5" t="s">
        <v>24</v>
      </c>
      <c r="B22" s="3" t="s">
        <v>27</v>
      </c>
      <c r="C22" s="11">
        <v>83723</v>
      </c>
      <c r="D22" s="11">
        <v>40159</v>
      </c>
      <c r="E22" s="11">
        <v>43564</v>
      </c>
      <c r="F22" s="11">
        <v>7034</v>
      </c>
      <c r="G22" s="11">
        <v>3565</v>
      </c>
      <c r="H22" s="11">
        <v>3469</v>
      </c>
      <c r="I22" s="11">
        <v>7840</v>
      </c>
      <c r="J22" s="11">
        <v>3955</v>
      </c>
      <c r="K22" s="11">
        <v>3885</v>
      </c>
      <c r="L22" s="11">
        <v>6999</v>
      </c>
      <c r="M22" s="11">
        <v>3521</v>
      </c>
      <c r="N22" s="11">
        <v>3478</v>
      </c>
      <c r="O22" s="11">
        <v>6156</v>
      </c>
      <c r="P22" s="11">
        <v>3128</v>
      </c>
      <c r="Q22" s="11">
        <v>3028</v>
      </c>
      <c r="R22" s="11">
        <v>4570</v>
      </c>
      <c r="S22" s="11">
        <v>2003</v>
      </c>
      <c r="T22" s="11">
        <v>2567</v>
      </c>
      <c r="U22" s="11">
        <v>6685</v>
      </c>
      <c r="V22" s="11">
        <v>3232</v>
      </c>
      <c r="W22" s="11">
        <v>3453</v>
      </c>
      <c r="X22" s="11">
        <v>7441</v>
      </c>
      <c r="Y22" s="11">
        <v>3681</v>
      </c>
      <c r="Z22" s="11">
        <v>3760</v>
      </c>
      <c r="AA22" s="11">
        <v>6075</v>
      </c>
      <c r="AB22" s="11">
        <v>2990</v>
      </c>
      <c r="AC22" s="11">
        <v>3085</v>
      </c>
      <c r="AD22" s="11">
        <v>5618</v>
      </c>
      <c r="AE22" s="11">
        <v>2757</v>
      </c>
      <c r="AF22" s="11">
        <v>2861</v>
      </c>
      <c r="AG22" s="11">
        <v>5486</v>
      </c>
      <c r="AH22" s="11">
        <v>2753</v>
      </c>
      <c r="AI22" s="11">
        <v>2733</v>
      </c>
      <c r="AJ22" s="11">
        <v>4756</v>
      </c>
      <c r="AK22" s="11">
        <v>2301</v>
      </c>
      <c r="AL22" s="11">
        <v>2455</v>
      </c>
      <c r="AM22" s="11">
        <v>3939</v>
      </c>
      <c r="AN22" s="11">
        <v>1729</v>
      </c>
      <c r="AO22" s="11">
        <v>2210</v>
      </c>
      <c r="AP22" s="11">
        <v>3150</v>
      </c>
      <c r="AQ22" s="11">
        <v>1317</v>
      </c>
      <c r="AR22" s="11">
        <v>1833</v>
      </c>
      <c r="AS22" s="11">
        <v>2812</v>
      </c>
      <c r="AT22" s="11">
        <v>1199</v>
      </c>
      <c r="AU22" s="11">
        <v>1613</v>
      </c>
      <c r="AV22" s="11">
        <v>2298</v>
      </c>
      <c r="AW22" s="11">
        <v>1005</v>
      </c>
      <c r="AX22" s="11">
        <v>1293</v>
      </c>
      <c r="AY22" s="11">
        <v>1445</v>
      </c>
      <c r="AZ22" s="11">
        <v>567</v>
      </c>
      <c r="BA22" s="11">
        <v>878</v>
      </c>
      <c r="BB22" s="11">
        <v>938</v>
      </c>
      <c r="BC22" s="11">
        <v>322</v>
      </c>
      <c r="BD22" s="11">
        <v>616</v>
      </c>
      <c r="BE22" s="11">
        <v>371</v>
      </c>
      <c r="BF22" s="11">
        <v>111</v>
      </c>
      <c r="BG22" s="11">
        <v>260</v>
      </c>
      <c r="BH22" s="11">
        <v>92</v>
      </c>
      <c r="BI22" s="11">
        <v>21</v>
      </c>
      <c r="BJ22" s="11">
        <v>71</v>
      </c>
      <c r="BK22" s="11">
        <v>16</v>
      </c>
      <c r="BL22" s="11">
        <v>2</v>
      </c>
      <c r="BM22" s="11">
        <v>14</v>
      </c>
      <c r="BN22" s="11">
        <v>2</v>
      </c>
      <c r="BO22" s="11">
        <v>0</v>
      </c>
      <c r="BP22" s="11">
        <v>2</v>
      </c>
      <c r="BQ22" s="11"/>
      <c r="BR22" s="11"/>
      <c r="BS22" s="11"/>
      <c r="BT22" s="12"/>
      <c r="BU22" s="12"/>
      <c r="BV22" s="12"/>
      <c r="BW22" s="12"/>
      <c r="BX22" s="12"/>
      <c r="BY22" s="12"/>
      <c r="BZ22" s="12"/>
      <c r="CA22" s="12"/>
    </row>
    <row r="23" spans="1:79" ht="13.5">
      <c r="A23" s="5" t="s">
        <v>35</v>
      </c>
      <c r="B23" s="3" t="s">
        <v>28</v>
      </c>
      <c r="C23" s="11">
        <v>11531</v>
      </c>
      <c r="D23" s="11">
        <v>5637</v>
      </c>
      <c r="E23" s="11">
        <v>5894</v>
      </c>
      <c r="F23" s="11">
        <v>921</v>
      </c>
      <c r="G23" s="11">
        <v>470</v>
      </c>
      <c r="H23" s="11">
        <v>451</v>
      </c>
      <c r="I23" s="11">
        <v>1058</v>
      </c>
      <c r="J23" s="11">
        <v>565</v>
      </c>
      <c r="K23" s="11">
        <v>493</v>
      </c>
      <c r="L23" s="11">
        <v>955</v>
      </c>
      <c r="M23" s="11">
        <v>503</v>
      </c>
      <c r="N23" s="11">
        <v>452</v>
      </c>
      <c r="O23" s="11">
        <v>794</v>
      </c>
      <c r="P23" s="11">
        <v>385</v>
      </c>
      <c r="Q23" s="11">
        <v>409</v>
      </c>
      <c r="R23" s="11">
        <v>684</v>
      </c>
      <c r="S23" s="11">
        <v>341</v>
      </c>
      <c r="T23" s="11">
        <v>343</v>
      </c>
      <c r="U23" s="11">
        <v>873</v>
      </c>
      <c r="V23" s="11">
        <v>408</v>
      </c>
      <c r="W23" s="11">
        <v>465</v>
      </c>
      <c r="X23" s="11">
        <v>1063</v>
      </c>
      <c r="Y23" s="11">
        <v>527</v>
      </c>
      <c r="Z23" s="11">
        <v>536</v>
      </c>
      <c r="AA23" s="11">
        <v>807</v>
      </c>
      <c r="AB23" s="11">
        <v>423</v>
      </c>
      <c r="AC23" s="11">
        <v>384</v>
      </c>
      <c r="AD23" s="11">
        <v>727</v>
      </c>
      <c r="AE23" s="11">
        <v>350</v>
      </c>
      <c r="AF23" s="11">
        <v>377</v>
      </c>
      <c r="AG23" s="11">
        <v>730</v>
      </c>
      <c r="AH23" s="11">
        <v>366</v>
      </c>
      <c r="AI23" s="11">
        <v>364</v>
      </c>
      <c r="AJ23" s="11">
        <v>703</v>
      </c>
      <c r="AK23" s="11">
        <v>330</v>
      </c>
      <c r="AL23" s="11">
        <v>373</v>
      </c>
      <c r="AM23" s="11">
        <v>616</v>
      </c>
      <c r="AN23" s="11">
        <v>298</v>
      </c>
      <c r="AO23" s="11">
        <v>318</v>
      </c>
      <c r="AP23" s="11">
        <v>445</v>
      </c>
      <c r="AQ23" s="11">
        <v>186</v>
      </c>
      <c r="AR23" s="11">
        <v>259</v>
      </c>
      <c r="AS23" s="11">
        <v>396</v>
      </c>
      <c r="AT23" s="11">
        <v>165</v>
      </c>
      <c r="AU23" s="11">
        <v>231</v>
      </c>
      <c r="AV23" s="11">
        <v>327</v>
      </c>
      <c r="AW23" s="11">
        <v>140</v>
      </c>
      <c r="AX23" s="11">
        <v>187</v>
      </c>
      <c r="AY23" s="11">
        <v>245</v>
      </c>
      <c r="AZ23" s="11">
        <v>104</v>
      </c>
      <c r="BA23" s="11">
        <v>141</v>
      </c>
      <c r="BB23" s="11">
        <v>134</v>
      </c>
      <c r="BC23" s="11">
        <v>57</v>
      </c>
      <c r="BD23" s="11">
        <v>77</v>
      </c>
      <c r="BE23" s="11">
        <v>42</v>
      </c>
      <c r="BF23" s="11">
        <v>15</v>
      </c>
      <c r="BG23" s="11">
        <v>27</v>
      </c>
      <c r="BH23" s="11">
        <v>9</v>
      </c>
      <c r="BI23" s="11">
        <v>4</v>
      </c>
      <c r="BJ23" s="11">
        <v>5</v>
      </c>
      <c r="BK23" s="11">
        <v>2</v>
      </c>
      <c r="BL23" s="11">
        <v>0</v>
      </c>
      <c r="BM23" s="11">
        <v>2</v>
      </c>
      <c r="BN23" s="11">
        <v>0</v>
      </c>
      <c r="BO23" s="11">
        <v>0</v>
      </c>
      <c r="BP23" s="11">
        <v>0</v>
      </c>
      <c r="BQ23" s="11"/>
      <c r="BR23" s="11"/>
      <c r="BS23" s="11"/>
      <c r="BT23" s="12"/>
      <c r="BU23" s="12"/>
      <c r="BV23" s="12"/>
      <c r="BW23" s="12"/>
      <c r="BX23" s="12"/>
      <c r="BY23" s="12"/>
      <c r="BZ23" s="12"/>
      <c r="CA23" s="12"/>
    </row>
    <row r="24" spans="1:79" ht="13.5">
      <c r="A24" s="5"/>
      <c r="B24" s="3" t="s">
        <v>29</v>
      </c>
      <c r="C24" s="11">
        <v>5838</v>
      </c>
      <c r="D24" s="11">
        <v>2782</v>
      </c>
      <c r="E24" s="11">
        <v>3056</v>
      </c>
      <c r="F24" s="11">
        <v>386</v>
      </c>
      <c r="G24" s="11">
        <v>190</v>
      </c>
      <c r="H24" s="11">
        <v>196</v>
      </c>
      <c r="I24" s="11">
        <v>419</v>
      </c>
      <c r="J24" s="11">
        <v>227</v>
      </c>
      <c r="K24" s="11">
        <v>192</v>
      </c>
      <c r="L24" s="11">
        <v>497</v>
      </c>
      <c r="M24" s="11">
        <v>249</v>
      </c>
      <c r="N24" s="11">
        <v>248</v>
      </c>
      <c r="O24" s="11">
        <v>452</v>
      </c>
      <c r="P24" s="11">
        <v>231</v>
      </c>
      <c r="Q24" s="11">
        <v>221</v>
      </c>
      <c r="R24" s="11">
        <v>384</v>
      </c>
      <c r="S24" s="11">
        <v>188</v>
      </c>
      <c r="T24" s="11">
        <v>196</v>
      </c>
      <c r="U24" s="11">
        <v>407</v>
      </c>
      <c r="V24" s="11">
        <v>210</v>
      </c>
      <c r="W24" s="11">
        <v>197</v>
      </c>
      <c r="X24" s="11">
        <v>385</v>
      </c>
      <c r="Y24" s="11">
        <v>209</v>
      </c>
      <c r="Z24" s="11">
        <v>176</v>
      </c>
      <c r="AA24" s="11">
        <v>290</v>
      </c>
      <c r="AB24" s="11">
        <v>142</v>
      </c>
      <c r="AC24" s="11">
        <v>148</v>
      </c>
      <c r="AD24" s="11">
        <v>355</v>
      </c>
      <c r="AE24" s="11">
        <v>170</v>
      </c>
      <c r="AF24" s="11">
        <v>185</v>
      </c>
      <c r="AG24" s="11">
        <v>404</v>
      </c>
      <c r="AH24" s="11">
        <v>187</v>
      </c>
      <c r="AI24" s="11">
        <v>217</v>
      </c>
      <c r="AJ24" s="11">
        <v>429</v>
      </c>
      <c r="AK24" s="11">
        <v>190</v>
      </c>
      <c r="AL24" s="11">
        <v>239</v>
      </c>
      <c r="AM24" s="11">
        <v>358</v>
      </c>
      <c r="AN24" s="11">
        <v>145</v>
      </c>
      <c r="AO24" s="11">
        <v>213</v>
      </c>
      <c r="AP24" s="11">
        <v>285</v>
      </c>
      <c r="AQ24" s="11">
        <v>119</v>
      </c>
      <c r="AR24" s="11">
        <v>166</v>
      </c>
      <c r="AS24" s="11">
        <v>283</v>
      </c>
      <c r="AT24" s="11">
        <v>126</v>
      </c>
      <c r="AU24" s="11">
        <v>157</v>
      </c>
      <c r="AV24" s="11">
        <v>228</v>
      </c>
      <c r="AW24" s="11">
        <v>89</v>
      </c>
      <c r="AX24" s="11">
        <v>139</v>
      </c>
      <c r="AY24" s="11">
        <v>139</v>
      </c>
      <c r="AZ24" s="11">
        <v>64</v>
      </c>
      <c r="BA24" s="11">
        <v>75</v>
      </c>
      <c r="BB24" s="11">
        <v>95</v>
      </c>
      <c r="BC24" s="11">
        <v>29</v>
      </c>
      <c r="BD24" s="11">
        <v>66</v>
      </c>
      <c r="BE24" s="11">
        <v>28</v>
      </c>
      <c r="BF24" s="11">
        <v>11</v>
      </c>
      <c r="BG24" s="11">
        <v>17</v>
      </c>
      <c r="BH24" s="11">
        <v>13</v>
      </c>
      <c r="BI24" s="11">
        <v>5</v>
      </c>
      <c r="BJ24" s="11">
        <v>8</v>
      </c>
      <c r="BK24" s="11">
        <v>1</v>
      </c>
      <c r="BL24" s="11">
        <v>1</v>
      </c>
      <c r="BM24" s="11">
        <v>0</v>
      </c>
      <c r="BN24" s="11">
        <v>0</v>
      </c>
      <c r="BO24" s="11">
        <v>0</v>
      </c>
      <c r="BP24" s="11">
        <v>0</v>
      </c>
      <c r="BQ24" s="11"/>
      <c r="BR24" s="11"/>
      <c r="BS24" s="11"/>
      <c r="BT24" s="12"/>
      <c r="BU24" s="12"/>
      <c r="BV24" s="12"/>
      <c r="BW24" s="12"/>
      <c r="BX24" s="12"/>
      <c r="BY24" s="12"/>
      <c r="BZ24" s="12"/>
      <c r="CA24" s="12"/>
    </row>
    <row r="25" spans="1:79" ht="13.5">
      <c r="A25" s="5"/>
      <c r="B25" s="3" t="s">
        <v>30</v>
      </c>
      <c r="C25" s="11">
        <v>8073</v>
      </c>
      <c r="D25" s="11">
        <v>3871</v>
      </c>
      <c r="E25" s="11">
        <v>4202</v>
      </c>
      <c r="F25" s="11">
        <v>534</v>
      </c>
      <c r="G25" s="11">
        <v>274</v>
      </c>
      <c r="H25" s="11">
        <v>260</v>
      </c>
      <c r="I25" s="11">
        <v>632</v>
      </c>
      <c r="J25" s="11">
        <v>322</v>
      </c>
      <c r="K25" s="11">
        <v>310</v>
      </c>
      <c r="L25" s="11">
        <v>710</v>
      </c>
      <c r="M25" s="11">
        <v>365</v>
      </c>
      <c r="N25" s="11">
        <v>345</v>
      </c>
      <c r="O25" s="11">
        <v>706</v>
      </c>
      <c r="P25" s="11">
        <v>369</v>
      </c>
      <c r="Q25" s="11">
        <v>337</v>
      </c>
      <c r="R25" s="11">
        <v>519</v>
      </c>
      <c r="S25" s="11">
        <v>258</v>
      </c>
      <c r="T25" s="11">
        <v>261</v>
      </c>
      <c r="U25" s="11">
        <v>562</v>
      </c>
      <c r="V25" s="11">
        <v>295</v>
      </c>
      <c r="W25" s="11">
        <v>267</v>
      </c>
      <c r="X25" s="11">
        <v>496</v>
      </c>
      <c r="Y25" s="11">
        <v>248</v>
      </c>
      <c r="Z25" s="11">
        <v>248</v>
      </c>
      <c r="AA25" s="11">
        <v>409</v>
      </c>
      <c r="AB25" s="11">
        <v>192</v>
      </c>
      <c r="AC25" s="11">
        <v>217</v>
      </c>
      <c r="AD25" s="11">
        <v>489</v>
      </c>
      <c r="AE25" s="11">
        <v>232</v>
      </c>
      <c r="AF25" s="11">
        <v>257</v>
      </c>
      <c r="AG25" s="11">
        <v>547</v>
      </c>
      <c r="AH25" s="11">
        <v>248</v>
      </c>
      <c r="AI25" s="11">
        <v>299</v>
      </c>
      <c r="AJ25" s="11">
        <v>586</v>
      </c>
      <c r="AK25" s="11">
        <v>286</v>
      </c>
      <c r="AL25" s="11">
        <v>300</v>
      </c>
      <c r="AM25" s="11">
        <v>460</v>
      </c>
      <c r="AN25" s="11">
        <v>211</v>
      </c>
      <c r="AO25" s="11">
        <v>249</v>
      </c>
      <c r="AP25" s="11">
        <v>361</v>
      </c>
      <c r="AQ25" s="11">
        <v>153</v>
      </c>
      <c r="AR25" s="11">
        <v>208</v>
      </c>
      <c r="AS25" s="11">
        <v>331</v>
      </c>
      <c r="AT25" s="11">
        <v>135</v>
      </c>
      <c r="AU25" s="11">
        <v>196</v>
      </c>
      <c r="AV25" s="11">
        <v>283</v>
      </c>
      <c r="AW25" s="11">
        <v>104</v>
      </c>
      <c r="AX25" s="11">
        <v>179</v>
      </c>
      <c r="AY25" s="11">
        <v>240</v>
      </c>
      <c r="AZ25" s="11">
        <v>100</v>
      </c>
      <c r="BA25" s="11">
        <v>140</v>
      </c>
      <c r="BB25" s="11">
        <v>133</v>
      </c>
      <c r="BC25" s="11">
        <v>53</v>
      </c>
      <c r="BD25" s="11">
        <v>80</v>
      </c>
      <c r="BE25" s="11">
        <v>56</v>
      </c>
      <c r="BF25" s="11">
        <v>21</v>
      </c>
      <c r="BG25" s="11">
        <v>35</v>
      </c>
      <c r="BH25" s="11">
        <v>15</v>
      </c>
      <c r="BI25" s="11">
        <v>5</v>
      </c>
      <c r="BJ25" s="11">
        <v>10</v>
      </c>
      <c r="BK25" s="11">
        <v>3</v>
      </c>
      <c r="BL25" s="11">
        <v>0</v>
      </c>
      <c r="BM25" s="11">
        <v>3</v>
      </c>
      <c r="BN25" s="11">
        <v>1</v>
      </c>
      <c r="BO25" s="11">
        <v>0</v>
      </c>
      <c r="BP25" s="11">
        <v>1</v>
      </c>
      <c r="BQ25" s="11"/>
      <c r="BR25" s="11"/>
      <c r="BS25" s="11"/>
      <c r="BT25" s="12"/>
      <c r="BU25" s="12"/>
      <c r="BV25" s="12"/>
      <c r="BW25" s="12"/>
      <c r="BX25" s="12"/>
      <c r="BY25" s="12"/>
      <c r="BZ25" s="12"/>
      <c r="CA25" s="12"/>
    </row>
    <row r="26" spans="1:79" ht="13.5">
      <c r="A26" s="5"/>
      <c r="B26" s="3" t="s">
        <v>31</v>
      </c>
      <c r="C26" s="11">
        <v>10801</v>
      </c>
      <c r="D26" s="11">
        <v>5135</v>
      </c>
      <c r="E26" s="11">
        <v>5666</v>
      </c>
      <c r="F26" s="11">
        <v>790</v>
      </c>
      <c r="G26" s="11">
        <v>398</v>
      </c>
      <c r="H26" s="11">
        <v>392</v>
      </c>
      <c r="I26" s="11">
        <v>857</v>
      </c>
      <c r="J26" s="11">
        <v>446</v>
      </c>
      <c r="K26" s="11">
        <v>411</v>
      </c>
      <c r="L26" s="11">
        <v>879</v>
      </c>
      <c r="M26" s="11">
        <v>435</v>
      </c>
      <c r="N26" s="11">
        <v>444</v>
      </c>
      <c r="O26" s="11">
        <v>882</v>
      </c>
      <c r="P26" s="11">
        <v>474</v>
      </c>
      <c r="Q26" s="11">
        <v>408</v>
      </c>
      <c r="R26" s="11">
        <v>667</v>
      </c>
      <c r="S26" s="11">
        <v>326</v>
      </c>
      <c r="T26" s="11">
        <v>341</v>
      </c>
      <c r="U26" s="11">
        <v>753</v>
      </c>
      <c r="V26" s="11">
        <v>376</v>
      </c>
      <c r="W26" s="11">
        <v>377</v>
      </c>
      <c r="X26" s="11">
        <v>727</v>
      </c>
      <c r="Y26" s="11">
        <v>362</v>
      </c>
      <c r="Z26" s="11">
        <v>365</v>
      </c>
      <c r="AA26" s="11">
        <v>556</v>
      </c>
      <c r="AB26" s="11">
        <v>276</v>
      </c>
      <c r="AC26" s="11">
        <v>280</v>
      </c>
      <c r="AD26" s="11">
        <v>588</v>
      </c>
      <c r="AE26" s="11">
        <v>248</v>
      </c>
      <c r="AF26" s="11">
        <v>340</v>
      </c>
      <c r="AG26" s="11">
        <v>751</v>
      </c>
      <c r="AH26" s="11">
        <v>368</v>
      </c>
      <c r="AI26" s="11">
        <v>383</v>
      </c>
      <c r="AJ26" s="11">
        <v>713</v>
      </c>
      <c r="AK26" s="11">
        <v>341</v>
      </c>
      <c r="AL26" s="11">
        <v>372</v>
      </c>
      <c r="AM26" s="11">
        <v>571</v>
      </c>
      <c r="AN26" s="11">
        <v>243</v>
      </c>
      <c r="AO26" s="11">
        <v>328</v>
      </c>
      <c r="AP26" s="11">
        <v>482</v>
      </c>
      <c r="AQ26" s="11">
        <v>211</v>
      </c>
      <c r="AR26" s="11">
        <v>271</v>
      </c>
      <c r="AS26" s="11">
        <v>500</v>
      </c>
      <c r="AT26" s="11">
        <v>201</v>
      </c>
      <c r="AU26" s="11">
        <v>299</v>
      </c>
      <c r="AV26" s="11">
        <v>420</v>
      </c>
      <c r="AW26" s="11">
        <v>176</v>
      </c>
      <c r="AX26" s="11">
        <v>244</v>
      </c>
      <c r="AY26" s="11">
        <v>329</v>
      </c>
      <c r="AZ26" s="11">
        <v>137</v>
      </c>
      <c r="BA26" s="11">
        <v>192</v>
      </c>
      <c r="BB26" s="11">
        <v>211</v>
      </c>
      <c r="BC26" s="11">
        <v>79</v>
      </c>
      <c r="BD26" s="11">
        <v>132</v>
      </c>
      <c r="BE26" s="11">
        <v>98</v>
      </c>
      <c r="BF26" s="11">
        <v>29</v>
      </c>
      <c r="BG26" s="11">
        <v>69</v>
      </c>
      <c r="BH26" s="11">
        <v>24</v>
      </c>
      <c r="BI26" s="11">
        <v>8</v>
      </c>
      <c r="BJ26" s="11">
        <v>16</v>
      </c>
      <c r="BK26" s="11">
        <v>3</v>
      </c>
      <c r="BL26" s="11">
        <v>1</v>
      </c>
      <c r="BM26" s="11">
        <v>2</v>
      </c>
      <c r="BN26" s="11">
        <v>0</v>
      </c>
      <c r="BO26" s="11">
        <v>0</v>
      </c>
      <c r="BP26" s="11">
        <v>0</v>
      </c>
      <c r="BQ26" s="11"/>
      <c r="BR26" s="11"/>
      <c r="BS26" s="11"/>
      <c r="BT26" s="12"/>
      <c r="BU26" s="12"/>
      <c r="BV26" s="12"/>
      <c r="BW26" s="12"/>
      <c r="BX26" s="12"/>
      <c r="BY26" s="12"/>
      <c r="BZ26" s="12"/>
      <c r="CA26" s="12"/>
    </row>
    <row r="27" spans="1:79" ht="13.5">
      <c r="A27" s="5"/>
      <c r="B27" s="3" t="s">
        <v>32</v>
      </c>
      <c r="C27" s="11">
        <v>7373</v>
      </c>
      <c r="D27" s="11">
        <v>3378</v>
      </c>
      <c r="E27" s="11">
        <v>3995</v>
      </c>
      <c r="F27" s="11">
        <v>477</v>
      </c>
      <c r="G27" s="11">
        <v>242</v>
      </c>
      <c r="H27" s="11">
        <v>235</v>
      </c>
      <c r="I27" s="11">
        <v>603</v>
      </c>
      <c r="J27" s="11">
        <v>282</v>
      </c>
      <c r="K27" s="11">
        <v>321</v>
      </c>
      <c r="L27" s="11">
        <v>675</v>
      </c>
      <c r="M27" s="11">
        <v>349</v>
      </c>
      <c r="N27" s="11">
        <v>326</v>
      </c>
      <c r="O27" s="11">
        <v>737</v>
      </c>
      <c r="P27" s="11">
        <v>392</v>
      </c>
      <c r="Q27" s="11">
        <v>345</v>
      </c>
      <c r="R27" s="11">
        <v>652</v>
      </c>
      <c r="S27" s="11">
        <v>262</v>
      </c>
      <c r="T27" s="11">
        <v>390</v>
      </c>
      <c r="U27" s="11">
        <v>549</v>
      </c>
      <c r="V27" s="11">
        <v>227</v>
      </c>
      <c r="W27" s="11">
        <v>322</v>
      </c>
      <c r="X27" s="11">
        <v>434</v>
      </c>
      <c r="Y27" s="11">
        <v>204</v>
      </c>
      <c r="Z27" s="11">
        <v>230</v>
      </c>
      <c r="AA27" s="11">
        <v>298</v>
      </c>
      <c r="AB27" s="11">
        <v>133</v>
      </c>
      <c r="AC27" s="11">
        <v>165</v>
      </c>
      <c r="AD27" s="11">
        <v>400</v>
      </c>
      <c r="AE27" s="11">
        <v>180</v>
      </c>
      <c r="AF27" s="11">
        <v>220</v>
      </c>
      <c r="AG27" s="11">
        <v>496</v>
      </c>
      <c r="AH27" s="11">
        <v>236</v>
      </c>
      <c r="AI27" s="11">
        <v>260</v>
      </c>
      <c r="AJ27" s="11">
        <v>513</v>
      </c>
      <c r="AK27" s="11">
        <v>226</v>
      </c>
      <c r="AL27" s="11">
        <v>287</v>
      </c>
      <c r="AM27" s="11">
        <v>369</v>
      </c>
      <c r="AN27" s="11">
        <v>163</v>
      </c>
      <c r="AO27" s="11">
        <v>206</v>
      </c>
      <c r="AP27" s="11">
        <v>284</v>
      </c>
      <c r="AQ27" s="11">
        <v>125</v>
      </c>
      <c r="AR27" s="11">
        <v>159</v>
      </c>
      <c r="AS27" s="11">
        <v>276</v>
      </c>
      <c r="AT27" s="11">
        <v>127</v>
      </c>
      <c r="AU27" s="11">
        <v>149</v>
      </c>
      <c r="AV27" s="11">
        <v>226</v>
      </c>
      <c r="AW27" s="11">
        <v>82</v>
      </c>
      <c r="AX27" s="11">
        <v>144</v>
      </c>
      <c r="AY27" s="11">
        <v>183</v>
      </c>
      <c r="AZ27" s="11">
        <v>73</v>
      </c>
      <c r="BA27" s="11">
        <v>110</v>
      </c>
      <c r="BB27" s="11">
        <v>133</v>
      </c>
      <c r="BC27" s="11">
        <v>58</v>
      </c>
      <c r="BD27" s="11">
        <v>75</v>
      </c>
      <c r="BE27" s="11">
        <v>51</v>
      </c>
      <c r="BF27" s="11">
        <v>15</v>
      </c>
      <c r="BG27" s="11">
        <v>36</v>
      </c>
      <c r="BH27" s="11">
        <v>15</v>
      </c>
      <c r="BI27" s="11">
        <v>2</v>
      </c>
      <c r="BJ27" s="11">
        <v>13</v>
      </c>
      <c r="BK27" s="11">
        <v>1</v>
      </c>
      <c r="BL27" s="11">
        <v>0</v>
      </c>
      <c r="BM27" s="11">
        <v>1</v>
      </c>
      <c r="BN27" s="11">
        <v>1</v>
      </c>
      <c r="BO27" s="11">
        <v>0</v>
      </c>
      <c r="BP27" s="11">
        <v>1</v>
      </c>
      <c r="BQ27" s="11"/>
      <c r="BR27" s="11"/>
      <c r="BS27" s="11"/>
      <c r="BT27" s="12"/>
      <c r="BU27" s="12"/>
      <c r="BV27" s="12"/>
      <c r="BW27" s="12"/>
      <c r="BX27" s="12"/>
      <c r="BY27" s="12"/>
      <c r="BZ27" s="12"/>
      <c r="CA27" s="12"/>
    </row>
    <row r="28" spans="1:79" s="2" customFormat="1" ht="13.5">
      <c r="A28" s="6"/>
      <c r="B28" s="8" t="s">
        <v>33</v>
      </c>
      <c r="C28" s="13">
        <v>1590564</v>
      </c>
      <c r="D28" s="13">
        <v>758374</v>
      </c>
      <c r="E28" s="13">
        <v>832190</v>
      </c>
      <c r="F28" s="13">
        <v>118379</v>
      </c>
      <c r="G28" s="13">
        <v>60532</v>
      </c>
      <c r="H28" s="13">
        <v>57847</v>
      </c>
      <c r="I28" s="13">
        <v>134982</v>
      </c>
      <c r="J28" s="13">
        <v>69040</v>
      </c>
      <c r="K28" s="13">
        <v>65942</v>
      </c>
      <c r="L28" s="13">
        <v>131839</v>
      </c>
      <c r="M28" s="13">
        <v>67142</v>
      </c>
      <c r="N28" s="13">
        <v>64697</v>
      </c>
      <c r="O28" s="13">
        <v>117450</v>
      </c>
      <c r="P28" s="13">
        <v>59988</v>
      </c>
      <c r="Q28" s="13">
        <v>57462</v>
      </c>
      <c r="R28" s="13">
        <v>95791</v>
      </c>
      <c r="S28" s="13">
        <v>44744</v>
      </c>
      <c r="T28" s="13">
        <v>51047</v>
      </c>
      <c r="U28" s="13">
        <v>120580</v>
      </c>
      <c r="V28" s="13">
        <v>58335</v>
      </c>
      <c r="W28" s="13">
        <v>62245</v>
      </c>
      <c r="X28" s="13">
        <v>126794</v>
      </c>
      <c r="Y28" s="13">
        <v>62686</v>
      </c>
      <c r="Z28" s="13">
        <v>64108</v>
      </c>
      <c r="AA28" s="13">
        <v>99812</v>
      </c>
      <c r="AB28" s="13">
        <v>47108</v>
      </c>
      <c r="AC28" s="13">
        <v>52704</v>
      </c>
      <c r="AD28" s="13">
        <v>102213</v>
      </c>
      <c r="AE28" s="13">
        <v>48228</v>
      </c>
      <c r="AF28" s="13">
        <v>53985</v>
      </c>
      <c r="AG28" s="13">
        <v>110136</v>
      </c>
      <c r="AH28" s="13">
        <v>52827</v>
      </c>
      <c r="AI28" s="13">
        <v>57309</v>
      </c>
      <c r="AJ28" s="13">
        <v>105660</v>
      </c>
      <c r="AK28" s="13">
        <v>50354</v>
      </c>
      <c r="AL28" s="13">
        <v>55306</v>
      </c>
      <c r="AM28" s="13">
        <v>87584</v>
      </c>
      <c r="AN28" s="13">
        <v>38065</v>
      </c>
      <c r="AO28" s="13">
        <v>49519</v>
      </c>
      <c r="AP28" s="13">
        <v>69258</v>
      </c>
      <c r="AQ28" s="13">
        <v>29434</v>
      </c>
      <c r="AR28" s="13">
        <v>39824</v>
      </c>
      <c r="AS28" s="13">
        <v>59810</v>
      </c>
      <c r="AT28" s="13">
        <v>25780</v>
      </c>
      <c r="AU28" s="13">
        <v>34030</v>
      </c>
      <c r="AV28" s="13">
        <v>48349</v>
      </c>
      <c r="AW28" s="13">
        <v>20532</v>
      </c>
      <c r="AX28" s="13">
        <v>27817</v>
      </c>
      <c r="AY28" s="13">
        <v>33249</v>
      </c>
      <c r="AZ28" s="13">
        <v>13374</v>
      </c>
      <c r="BA28" s="13">
        <v>19875</v>
      </c>
      <c r="BB28" s="13">
        <v>19052</v>
      </c>
      <c r="BC28" s="13">
        <v>7031</v>
      </c>
      <c r="BD28" s="13">
        <v>12021</v>
      </c>
      <c r="BE28" s="13">
        <v>7239</v>
      </c>
      <c r="BF28" s="13">
        <v>2396</v>
      </c>
      <c r="BG28" s="13">
        <v>4843</v>
      </c>
      <c r="BH28" s="13">
        <v>1815</v>
      </c>
      <c r="BI28" s="13">
        <v>515</v>
      </c>
      <c r="BJ28" s="13">
        <v>1300</v>
      </c>
      <c r="BK28" s="13">
        <v>217</v>
      </c>
      <c r="BL28" s="13">
        <v>43</v>
      </c>
      <c r="BM28" s="13">
        <v>174</v>
      </c>
      <c r="BN28" s="13">
        <v>22</v>
      </c>
      <c r="BO28" s="13">
        <v>4</v>
      </c>
      <c r="BP28" s="13">
        <v>18</v>
      </c>
      <c r="BQ28" s="13">
        <v>333</v>
      </c>
      <c r="BR28" s="13">
        <v>216</v>
      </c>
      <c r="BS28" s="13">
        <v>117</v>
      </c>
      <c r="BT28" s="14"/>
      <c r="BU28" s="14"/>
      <c r="BV28" s="14"/>
      <c r="BW28" s="14"/>
      <c r="BX28" s="14"/>
      <c r="BY28" s="14"/>
      <c r="BZ28" s="14"/>
      <c r="CA28" s="14"/>
    </row>
    <row r="29" spans="1:79" s="1" customFormat="1" ht="13.5">
      <c r="A29" s="4"/>
      <c r="B29" s="7" t="s">
        <v>26</v>
      </c>
      <c r="C29" s="15">
        <v>134804</v>
      </c>
      <c r="D29" s="15">
        <v>64319</v>
      </c>
      <c r="E29" s="15">
        <v>70485</v>
      </c>
      <c r="F29" s="9">
        <v>9643</v>
      </c>
      <c r="G29" s="9">
        <v>4994</v>
      </c>
      <c r="H29" s="9">
        <v>4649</v>
      </c>
      <c r="I29" s="9">
        <v>10921</v>
      </c>
      <c r="J29" s="9">
        <v>5540</v>
      </c>
      <c r="K29" s="9">
        <v>5381</v>
      </c>
      <c r="L29" s="9">
        <v>11818</v>
      </c>
      <c r="M29" s="9">
        <v>6012</v>
      </c>
      <c r="N29" s="9">
        <v>5806</v>
      </c>
      <c r="O29" s="9">
        <v>9763</v>
      </c>
      <c r="P29" s="9">
        <v>4925</v>
      </c>
      <c r="Q29" s="9">
        <v>4838</v>
      </c>
      <c r="R29" s="9">
        <v>7155</v>
      </c>
      <c r="S29" s="9">
        <v>3132</v>
      </c>
      <c r="T29" s="9">
        <v>4023</v>
      </c>
      <c r="U29" s="9">
        <v>8829</v>
      </c>
      <c r="V29" s="9">
        <v>4231</v>
      </c>
      <c r="W29" s="9">
        <v>4598</v>
      </c>
      <c r="X29" s="9">
        <v>10602</v>
      </c>
      <c r="Y29" s="9">
        <v>5221</v>
      </c>
      <c r="Z29" s="9">
        <v>5381</v>
      </c>
      <c r="AA29" s="9">
        <v>11186</v>
      </c>
      <c r="AB29" s="9">
        <v>5574</v>
      </c>
      <c r="AC29" s="9">
        <v>5612</v>
      </c>
      <c r="AD29" s="9">
        <v>8623</v>
      </c>
      <c r="AE29" s="9">
        <v>4215</v>
      </c>
      <c r="AF29" s="9">
        <v>4408</v>
      </c>
      <c r="AG29" s="9">
        <v>8175</v>
      </c>
      <c r="AH29" s="9">
        <v>3908</v>
      </c>
      <c r="AI29" s="9">
        <v>4267</v>
      </c>
      <c r="AJ29" s="9">
        <v>8358</v>
      </c>
      <c r="AK29" s="9">
        <v>4046</v>
      </c>
      <c r="AL29" s="9">
        <v>4312</v>
      </c>
      <c r="AM29" s="9">
        <v>7730</v>
      </c>
      <c r="AN29" s="9">
        <v>3652</v>
      </c>
      <c r="AO29" s="9">
        <v>4078</v>
      </c>
      <c r="AP29" s="9">
        <v>6332</v>
      </c>
      <c r="AQ29" s="9">
        <v>2788</v>
      </c>
      <c r="AR29" s="9">
        <v>3544</v>
      </c>
      <c r="AS29" s="9">
        <v>4798</v>
      </c>
      <c r="AT29" s="9">
        <v>1969</v>
      </c>
      <c r="AU29" s="9">
        <v>2829</v>
      </c>
      <c r="AV29" s="9">
        <v>4297</v>
      </c>
      <c r="AW29" s="9">
        <v>1724</v>
      </c>
      <c r="AX29" s="9">
        <v>2573</v>
      </c>
      <c r="AY29" s="9">
        <v>3249</v>
      </c>
      <c r="AZ29" s="9">
        <v>1286</v>
      </c>
      <c r="BA29" s="9">
        <v>1963</v>
      </c>
      <c r="BB29" s="9">
        <v>1978</v>
      </c>
      <c r="BC29" s="9">
        <v>714</v>
      </c>
      <c r="BD29" s="9">
        <v>1264</v>
      </c>
      <c r="BE29" s="9">
        <v>998</v>
      </c>
      <c r="BF29" s="9">
        <v>280</v>
      </c>
      <c r="BG29" s="9">
        <v>718</v>
      </c>
      <c r="BH29" s="9">
        <v>296</v>
      </c>
      <c r="BI29" s="9">
        <v>89</v>
      </c>
      <c r="BJ29" s="9">
        <v>207</v>
      </c>
      <c r="BK29" s="9">
        <v>45</v>
      </c>
      <c r="BL29" s="9">
        <v>15</v>
      </c>
      <c r="BM29" s="9">
        <v>30</v>
      </c>
      <c r="BN29" s="9">
        <v>3</v>
      </c>
      <c r="BO29" s="9">
        <v>1</v>
      </c>
      <c r="BP29" s="9">
        <v>2</v>
      </c>
      <c r="BQ29" s="9">
        <v>5</v>
      </c>
      <c r="BR29" s="9">
        <v>3</v>
      </c>
      <c r="BS29" s="9">
        <v>2</v>
      </c>
      <c r="BT29" s="10"/>
      <c r="BU29" s="10"/>
      <c r="BV29" s="10"/>
      <c r="BW29" s="10"/>
      <c r="BX29" s="10"/>
      <c r="BY29" s="10"/>
      <c r="BZ29" s="10"/>
      <c r="CA29" s="10"/>
    </row>
    <row r="30" spans="1:79" ht="13.5">
      <c r="A30" s="5" t="s">
        <v>24</v>
      </c>
      <c r="B30" s="3" t="s">
        <v>27</v>
      </c>
      <c r="C30" s="11">
        <v>88376</v>
      </c>
      <c r="D30" s="11">
        <v>42216</v>
      </c>
      <c r="E30" s="11">
        <v>46160</v>
      </c>
      <c r="F30" s="11">
        <v>6443</v>
      </c>
      <c r="G30" s="11">
        <v>3325</v>
      </c>
      <c r="H30" s="11">
        <v>3118</v>
      </c>
      <c r="I30" s="11">
        <v>7275</v>
      </c>
      <c r="J30" s="11">
        <v>3685</v>
      </c>
      <c r="K30" s="11">
        <v>3590</v>
      </c>
      <c r="L30" s="11">
        <v>7912</v>
      </c>
      <c r="M30" s="11">
        <v>4013</v>
      </c>
      <c r="N30" s="11">
        <v>3899</v>
      </c>
      <c r="O30" s="11">
        <v>6552</v>
      </c>
      <c r="P30" s="11">
        <v>3313</v>
      </c>
      <c r="Q30" s="11">
        <v>3239</v>
      </c>
      <c r="R30" s="11">
        <v>4489</v>
      </c>
      <c r="S30" s="11">
        <v>1846</v>
      </c>
      <c r="T30" s="11">
        <v>2643</v>
      </c>
      <c r="U30" s="11">
        <v>5830</v>
      </c>
      <c r="V30" s="11">
        <v>2752</v>
      </c>
      <c r="W30" s="11">
        <v>3078</v>
      </c>
      <c r="X30" s="11">
        <v>7202</v>
      </c>
      <c r="Y30" s="11">
        <v>3572</v>
      </c>
      <c r="Z30" s="11">
        <v>3630</v>
      </c>
      <c r="AA30" s="11">
        <v>7619</v>
      </c>
      <c r="AB30" s="11">
        <v>3793</v>
      </c>
      <c r="AC30" s="11">
        <v>3826</v>
      </c>
      <c r="AD30" s="11">
        <v>6096</v>
      </c>
      <c r="AE30" s="11">
        <v>2953</v>
      </c>
      <c r="AF30" s="11">
        <v>3143</v>
      </c>
      <c r="AG30" s="11">
        <v>5578</v>
      </c>
      <c r="AH30" s="11">
        <v>2699</v>
      </c>
      <c r="AI30" s="11">
        <v>2879</v>
      </c>
      <c r="AJ30" s="11">
        <v>5370</v>
      </c>
      <c r="AK30" s="11">
        <v>2630</v>
      </c>
      <c r="AL30" s="11">
        <v>2740</v>
      </c>
      <c r="AM30" s="11">
        <v>4753</v>
      </c>
      <c r="AN30" s="11">
        <v>2278</v>
      </c>
      <c r="AO30" s="11">
        <v>2475</v>
      </c>
      <c r="AP30" s="11">
        <v>3929</v>
      </c>
      <c r="AQ30" s="11">
        <v>1726</v>
      </c>
      <c r="AR30" s="11">
        <v>2203</v>
      </c>
      <c r="AS30" s="11">
        <v>2976</v>
      </c>
      <c r="AT30" s="11">
        <v>1218</v>
      </c>
      <c r="AU30" s="11">
        <v>1758</v>
      </c>
      <c r="AV30" s="11">
        <v>2589</v>
      </c>
      <c r="AW30" s="11">
        <v>1032</v>
      </c>
      <c r="AX30" s="11">
        <v>1557</v>
      </c>
      <c r="AY30" s="11">
        <v>1956</v>
      </c>
      <c r="AZ30" s="11">
        <v>808</v>
      </c>
      <c r="BA30" s="11">
        <v>1148</v>
      </c>
      <c r="BB30" s="11">
        <v>1064</v>
      </c>
      <c r="BC30" s="11">
        <v>372</v>
      </c>
      <c r="BD30" s="11">
        <v>692</v>
      </c>
      <c r="BE30" s="11">
        <v>558</v>
      </c>
      <c r="BF30" s="11">
        <v>149</v>
      </c>
      <c r="BG30" s="11">
        <v>409</v>
      </c>
      <c r="BH30" s="11">
        <v>159</v>
      </c>
      <c r="BI30" s="11">
        <v>44</v>
      </c>
      <c r="BJ30" s="11">
        <v>115</v>
      </c>
      <c r="BK30" s="11">
        <v>19</v>
      </c>
      <c r="BL30" s="11">
        <v>5</v>
      </c>
      <c r="BM30" s="11">
        <v>14</v>
      </c>
      <c r="BN30" s="11">
        <v>2</v>
      </c>
      <c r="BO30" s="11">
        <v>0</v>
      </c>
      <c r="BP30" s="11">
        <v>2</v>
      </c>
      <c r="BQ30" s="11">
        <v>5</v>
      </c>
      <c r="BR30" s="11">
        <v>3</v>
      </c>
      <c r="BS30" s="11">
        <v>2</v>
      </c>
      <c r="BT30" s="12"/>
      <c r="BU30" s="12"/>
      <c r="BV30" s="12"/>
      <c r="BW30" s="12"/>
      <c r="BX30" s="12"/>
      <c r="BY30" s="12"/>
      <c r="BZ30" s="12"/>
      <c r="CA30" s="12"/>
    </row>
    <row r="31" spans="1:79" ht="13.5">
      <c r="A31" s="5" t="s">
        <v>36</v>
      </c>
      <c r="B31" s="3" t="s">
        <v>28</v>
      </c>
      <c r="C31" s="11">
        <v>14122</v>
      </c>
      <c r="D31" s="11">
        <v>6773</v>
      </c>
      <c r="E31" s="11">
        <v>7349</v>
      </c>
      <c r="F31" s="11">
        <v>1086</v>
      </c>
      <c r="G31" s="11">
        <v>555</v>
      </c>
      <c r="H31" s="11">
        <v>531</v>
      </c>
      <c r="I31" s="11">
        <v>1255</v>
      </c>
      <c r="J31" s="11">
        <v>626</v>
      </c>
      <c r="K31" s="11">
        <v>629</v>
      </c>
      <c r="L31" s="11">
        <v>1269</v>
      </c>
      <c r="M31" s="11">
        <v>643</v>
      </c>
      <c r="N31" s="11">
        <v>626</v>
      </c>
      <c r="O31" s="11">
        <v>940</v>
      </c>
      <c r="P31" s="11">
        <v>477</v>
      </c>
      <c r="Q31" s="11">
        <v>463</v>
      </c>
      <c r="R31" s="11">
        <v>662</v>
      </c>
      <c r="S31" s="11">
        <v>308</v>
      </c>
      <c r="T31" s="11">
        <v>354</v>
      </c>
      <c r="U31" s="11">
        <v>820</v>
      </c>
      <c r="V31" s="11">
        <v>408</v>
      </c>
      <c r="W31" s="11">
        <v>412</v>
      </c>
      <c r="X31" s="11">
        <v>1165</v>
      </c>
      <c r="Y31" s="11">
        <v>541</v>
      </c>
      <c r="Z31" s="11">
        <v>624</v>
      </c>
      <c r="AA31" s="11">
        <v>1411</v>
      </c>
      <c r="AB31" s="11">
        <v>698</v>
      </c>
      <c r="AC31" s="11">
        <v>713</v>
      </c>
      <c r="AD31" s="11">
        <v>921</v>
      </c>
      <c r="AE31" s="11">
        <v>489</v>
      </c>
      <c r="AF31" s="11">
        <v>432</v>
      </c>
      <c r="AG31" s="11">
        <v>764</v>
      </c>
      <c r="AH31" s="11">
        <v>375</v>
      </c>
      <c r="AI31" s="11">
        <v>389</v>
      </c>
      <c r="AJ31" s="11">
        <v>781</v>
      </c>
      <c r="AK31" s="11">
        <v>380</v>
      </c>
      <c r="AL31" s="11">
        <v>401</v>
      </c>
      <c r="AM31" s="11">
        <v>766</v>
      </c>
      <c r="AN31" s="11">
        <v>356</v>
      </c>
      <c r="AO31" s="11">
        <v>410</v>
      </c>
      <c r="AP31" s="11">
        <v>671</v>
      </c>
      <c r="AQ31" s="11">
        <v>316</v>
      </c>
      <c r="AR31" s="11">
        <v>355</v>
      </c>
      <c r="AS31" s="11">
        <v>475</v>
      </c>
      <c r="AT31" s="11">
        <v>190</v>
      </c>
      <c r="AU31" s="11">
        <v>285</v>
      </c>
      <c r="AV31" s="11">
        <v>421</v>
      </c>
      <c r="AW31" s="11">
        <v>166</v>
      </c>
      <c r="AX31" s="11">
        <v>255</v>
      </c>
      <c r="AY31" s="11">
        <v>327</v>
      </c>
      <c r="AZ31" s="11">
        <v>118</v>
      </c>
      <c r="BA31" s="11">
        <v>209</v>
      </c>
      <c r="BB31" s="11">
        <v>235</v>
      </c>
      <c r="BC31" s="11">
        <v>82</v>
      </c>
      <c r="BD31" s="11">
        <v>153</v>
      </c>
      <c r="BE31" s="11">
        <v>118</v>
      </c>
      <c r="BF31" s="11">
        <v>33</v>
      </c>
      <c r="BG31" s="11">
        <v>85</v>
      </c>
      <c r="BH31" s="11">
        <v>30</v>
      </c>
      <c r="BI31" s="11">
        <v>9</v>
      </c>
      <c r="BJ31" s="11">
        <v>21</v>
      </c>
      <c r="BK31" s="11">
        <v>5</v>
      </c>
      <c r="BL31" s="11">
        <v>3</v>
      </c>
      <c r="BM31" s="11">
        <v>2</v>
      </c>
      <c r="BN31" s="11">
        <v>0</v>
      </c>
      <c r="BO31" s="11">
        <v>0</v>
      </c>
      <c r="BP31" s="11">
        <v>0</v>
      </c>
      <c r="BQ31" s="11"/>
      <c r="BR31" s="11"/>
      <c r="BS31" s="11"/>
      <c r="BT31" s="12"/>
      <c r="BU31" s="12"/>
      <c r="BV31" s="12"/>
      <c r="BW31" s="12"/>
      <c r="BX31" s="12"/>
      <c r="BY31" s="12"/>
      <c r="BZ31" s="12"/>
      <c r="CA31" s="12"/>
    </row>
    <row r="32" spans="1:79" ht="13.5">
      <c r="A32" s="5"/>
      <c r="B32" s="3" t="s">
        <v>29</v>
      </c>
      <c r="C32" s="11">
        <v>6038</v>
      </c>
      <c r="D32" s="11">
        <v>2907</v>
      </c>
      <c r="E32" s="11">
        <v>3131</v>
      </c>
      <c r="F32" s="11">
        <v>381</v>
      </c>
      <c r="G32" s="11">
        <v>208</v>
      </c>
      <c r="H32" s="11">
        <v>173</v>
      </c>
      <c r="I32" s="11">
        <v>429</v>
      </c>
      <c r="J32" s="11">
        <v>216</v>
      </c>
      <c r="K32" s="11">
        <v>213</v>
      </c>
      <c r="L32" s="11">
        <v>458</v>
      </c>
      <c r="M32" s="11">
        <v>251</v>
      </c>
      <c r="N32" s="11">
        <v>207</v>
      </c>
      <c r="O32" s="11">
        <v>416</v>
      </c>
      <c r="P32" s="11">
        <v>208</v>
      </c>
      <c r="Q32" s="11">
        <v>208</v>
      </c>
      <c r="R32" s="11">
        <v>347</v>
      </c>
      <c r="S32" s="11">
        <v>171</v>
      </c>
      <c r="T32" s="11">
        <v>176</v>
      </c>
      <c r="U32" s="11">
        <v>406</v>
      </c>
      <c r="V32" s="11">
        <v>212</v>
      </c>
      <c r="W32" s="11">
        <v>194</v>
      </c>
      <c r="X32" s="11">
        <v>406</v>
      </c>
      <c r="Y32" s="11">
        <v>211</v>
      </c>
      <c r="Z32" s="11">
        <v>195</v>
      </c>
      <c r="AA32" s="11">
        <v>419</v>
      </c>
      <c r="AB32" s="11">
        <v>223</v>
      </c>
      <c r="AC32" s="11">
        <v>196</v>
      </c>
      <c r="AD32" s="11">
        <v>291</v>
      </c>
      <c r="AE32" s="11">
        <v>142</v>
      </c>
      <c r="AF32" s="11">
        <v>149</v>
      </c>
      <c r="AG32" s="11">
        <v>368</v>
      </c>
      <c r="AH32" s="11">
        <v>171</v>
      </c>
      <c r="AI32" s="11">
        <v>197</v>
      </c>
      <c r="AJ32" s="11">
        <v>404</v>
      </c>
      <c r="AK32" s="11">
        <v>186</v>
      </c>
      <c r="AL32" s="11">
        <v>218</v>
      </c>
      <c r="AM32" s="11">
        <v>423</v>
      </c>
      <c r="AN32" s="11">
        <v>189</v>
      </c>
      <c r="AO32" s="11">
        <v>234</v>
      </c>
      <c r="AP32" s="11">
        <v>360</v>
      </c>
      <c r="AQ32" s="11">
        <v>143</v>
      </c>
      <c r="AR32" s="11">
        <v>217</v>
      </c>
      <c r="AS32" s="11">
        <v>276</v>
      </c>
      <c r="AT32" s="11">
        <v>111</v>
      </c>
      <c r="AU32" s="11">
        <v>165</v>
      </c>
      <c r="AV32" s="11">
        <v>269</v>
      </c>
      <c r="AW32" s="11">
        <v>118</v>
      </c>
      <c r="AX32" s="11">
        <v>151</v>
      </c>
      <c r="AY32" s="11">
        <v>191</v>
      </c>
      <c r="AZ32" s="11">
        <v>73</v>
      </c>
      <c r="BA32" s="11">
        <v>118</v>
      </c>
      <c r="BB32" s="11">
        <v>126</v>
      </c>
      <c r="BC32" s="11">
        <v>52</v>
      </c>
      <c r="BD32" s="11">
        <v>74</v>
      </c>
      <c r="BE32" s="11">
        <v>52</v>
      </c>
      <c r="BF32" s="11">
        <v>12</v>
      </c>
      <c r="BG32" s="11">
        <v>40</v>
      </c>
      <c r="BH32" s="11">
        <v>12</v>
      </c>
      <c r="BI32" s="11">
        <v>7</v>
      </c>
      <c r="BJ32" s="11">
        <v>5</v>
      </c>
      <c r="BK32" s="11">
        <v>3</v>
      </c>
      <c r="BL32" s="11">
        <v>2</v>
      </c>
      <c r="BM32" s="11">
        <v>1</v>
      </c>
      <c r="BN32" s="11">
        <v>1</v>
      </c>
      <c r="BO32" s="11">
        <v>1</v>
      </c>
      <c r="BP32" s="11">
        <v>0</v>
      </c>
      <c r="BQ32" s="11"/>
      <c r="BR32" s="11"/>
      <c r="BS32" s="11"/>
      <c r="BT32" s="12"/>
      <c r="BU32" s="12"/>
      <c r="BV32" s="12"/>
      <c r="BW32" s="12"/>
      <c r="BX32" s="12"/>
      <c r="BY32" s="12"/>
      <c r="BZ32" s="12"/>
      <c r="CA32" s="12"/>
    </row>
    <row r="33" spans="1:79" ht="13.5">
      <c r="A33" s="5"/>
      <c r="B33" s="3" t="s">
        <v>30</v>
      </c>
      <c r="C33" s="11">
        <v>8310</v>
      </c>
      <c r="D33" s="11">
        <v>4014</v>
      </c>
      <c r="E33" s="11">
        <v>4296</v>
      </c>
      <c r="F33" s="11">
        <v>593</v>
      </c>
      <c r="G33" s="11">
        <v>336</v>
      </c>
      <c r="H33" s="11">
        <v>257</v>
      </c>
      <c r="I33" s="11">
        <v>629</v>
      </c>
      <c r="J33" s="11">
        <v>325</v>
      </c>
      <c r="K33" s="11">
        <v>304</v>
      </c>
      <c r="L33" s="11">
        <v>672</v>
      </c>
      <c r="M33" s="11">
        <v>338</v>
      </c>
      <c r="N33" s="11">
        <v>334</v>
      </c>
      <c r="O33" s="11">
        <v>632</v>
      </c>
      <c r="P33" s="11">
        <v>324</v>
      </c>
      <c r="Q33" s="11">
        <v>308</v>
      </c>
      <c r="R33" s="11">
        <v>475</v>
      </c>
      <c r="S33" s="11">
        <v>246</v>
      </c>
      <c r="T33" s="11">
        <v>229</v>
      </c>
      <c r="U33" s="11">
        <v>487</v>
      </c>
      <c r="V33" s="11">
        <v>251</v>
      </c>
      <c r="W33" s="11">
        <v>236</v>
      </c>
      <c r="X33" s="11">
        <v>588</v>
      </c>
      <c r="Y33" s="11">
        <v>298</v>
      </c>
      <c r="Z33" s="11">
        <v>290</v>
      </c>
      <c r="AA33" s="11">
        <v>551</v>
      </c>
      <c r="AB33" s="11">
        <v>269</v>
      </c>
      <c r="AC33" s="11">
        <v>282</v>
      </c>
      <c r="AD33" s="11">
        <v>454</v>
      </c>
      <c r="AE33" s="11">
        <v>222</v>
      </c>
      <c r="AF33" s="11">
        <v>232</v>
      </c>
      <c r="AG33" s="11">
        <v>492</v>
      </c>
      <c r="AH33" s="11">
        <v>237</v>
      </c>
      <c r="AI33" s="11">
        <v>255</v>
      </c>
      <c r="AJ33" s="11">
        <v>551</v>
      </c>
      <c r="AK33" s="11">
        <v>248</v>
      </c>
      <c r="AL33" s="11">
        <v>303</v>
      </c>
      <c r="AM33" s="11">
        <v>584</v>
      </c>
      <c r="AN33" s="11">
        <v>279</v>
      </c>
      <c r="AO33" s="11">
        <v>305</v>
      </c>
      <c r="AP33" s="11">
        <v>457</v>
      </c>
      <c r="AQ33" s="11">
        <v>206</v>
      </c>
      <c r="AR33" s="11">
        <v>251</v>
      </c>
      <c r="AS33" s="11">
        <v>346</v>
      </c>
      <c r="AT33" s="11">
        <v>143</v>
      </c>
      <c r="AU33" s="11">
        <v>203</v>
      </c>
      <c r="AV33" s="11">
        <v>302</v>
      </c>
      <c r="AW33" s="11">
        <v>124</v>
      </c>
      <c r="AX33" s="11">
        <v>178</v>
      </c>
      <c r="AY33" s="11">
        <v>232</v>
      </c>
      <c r="AZ33" s="11">
        <v>75</v>
      </c>
      <c r="BA33" s="11">
        <v>157</v>
      </c>
      <c r="BB33" s="11">
        <v>165</v>
      </c>
      <c r="BC33" s="11">
        <v>60</v>
      </c>
      <c r="BD33" s="11">
        <v>105</v>
      </c>
      <c r="BE33" s="11">
        <v>73</v>
      </c>
      <c r="BF33" s="11">
        <v>23</v>
      </c>
      <c r="BG33" s="11">
        <v>50</v>
      </c>
      <c r="BH33" s="11">
        <v>22</v>
      </c>
      <c r="BI33" s="11">
        <v>9</v>
      </c>
      <c r="BJ33" s="11">
        <v>13</v>
      </c>
      <c r="BK33" s="11">
        <v>5</v>
      </c>
      <c r="BL33" s="11">
        <v>1</v>
      </c>
      <c r="BM33" s="11">
        <v>4</v>
      </c>
      <c r="BN33" s="11">
        <v>0</v>
      </c>
      <c r="BO33" s="11">
        <v>0</v>
      </c>
      <c r="BP33" s="11">
        <v>0</v>
      </c>
      <c r="BQ33" s="11"/>
      <c r="BR33" s="11"/>
      <c r="BS33" s="11"/>
      <c r="BT33" s="12"/>
      <c r="BU33" s="12"/>
      <c r="BV33" s="12"/>
      <c r="BW33" s="12"/>
      <c r="BX33" s="12"/>
      <c r="BY33" s="12"/>
      <c r="BZ33" s="12"/>
      <c r="CA33" s="12"/>
    </row>
    <row r="34" spans="1:79" ht="13.5">
      <c r="A34" s="5"/>
      <c r="B34" s="3" t="s">
        <v>31</v>
      </c>
      <c r="C34" s="11">
        <v>10773</v>
      </c>
      <c r="D34" s="11">
        <v>5087</v>
      </c>
      <c r="E34" s="11">
        <v>5686</v>
      </c>
      <c r="F34" s="11">
        <v>727</v>
      </c>
      <c r="G34" s="11">
        <v>369</v>
      </c>
      <c r="H34" s="11">
        <v>358</v>
      </c>
      <c r="I34" s="11">
        <v>809</v>
      </c>
      <c r="J34" s="11">
        <v>409</v>
      </c>
      <c r="K34" s="11">
        <v>400</v>
      </c>
      <c r="L34" s="11">
        <v>864</v>
      </c>
      <c r="M34" s="11">
        <v>455</v>
      </c>
      <c r="N34" s="11">
        <v>409</v>
      </c>
      <c r="O34" s="11">
        <v>709</v>
      </c>
      <c r="P34" s="11">
        <v>346</v>
      </c>
      <c r="Q34" s="11">
        <v>363</v>
      </c>
      <c r="R34" s="11">
        <v>617</v>
      </c>
      <c r="S34" s="11">
        <v>301</v>
      </c>
      <c r="T34" s="11">
        <v>316</v>
      </c>
      <c r="U34" s="11">
        <v>707</v>
      </c>
      <c r="V34" s="11">
        <v>342</v>
      </c>
      <c r="W34" s="11">
        <v>365</v>
      </c>
      <c r="X34" s="11">
        <v>714</v>
      </c>
      <c r="Y34" s="11">
        <v>369</v>
      </c>
      <c r="Z34" s="11">
        <v>345</v>
      </c>
      <c r="AA34" s="11">
        <v>744</v>
      </c>
      <c r="AB34" s="11">
        <v>377</v>
      </c>
      <c r="AC34" s="11">
        <v>367</v>
      </c>
      <c r="AD34" s="11">
        <v>563</v>
      </c>
      <c r="AE34" s="11">
        <v>276</v>
      </c>
      <c r="AF34" s="11">
        <v>287</v>
      </c>
      <c r="AG34" s="11">
        <v>589</v>
      </c>
      <c r="AH34" s="11">
        <v>249</v>
      </c>
      <c r="AI34" s="11">
        <v>340</v>
      </c>
      <c r="AJ34" s="11">
        <v>743</v>
      </c>
      <c r="AK34" s="11">
        <v>366</v>
      </c>
      <c r="AL34" s="11">
        <v>377</v>
      </c>
      <c r="AM34" s="11">
        <v>708</v>
      </c>
      <c r="AN34" s="11">
        <v>328</v>
      </c>
      <c r="AO34" s="11">
        <v>380</v>
      </c>
      <c r="AP34" s="11">
        <v>556</v>
      </c>
      <c r="AQ34" s="11">
        <v>236</v>
      </c>
      <c r="AR34" s="11">
        <v>320</v>
      </c>
      <c r="AS34" s="11">
        <v>461</v>
      </c>
      <c r="AT34" s="11">
        <v>195</v>
      </c>
      <c r="AU34" s="11">
        <v>266</v>
      </c>
      <c r="AV34" s="11">
        <v>462</v>
      </c>
      <c r="AW34" s="11">
        <v>169</v>
      </c>
      <c r="AX34" s="11">
        <v>293</v>
      </c>
      <c r="AY34" s="11">
        <v>358</v>
      </c>
      <c r="AZ34" s="11">
        <v>148</v>
      </c>
      <c r="BA34" s="11">
        <v>210</v>
      </c>
      <c r="BB34" s="11">
        <v>251</v>
      </c>
      <c r="BC34" s="11">
        <v>94</v>
      </c>
      <c r="BD34" s="11">
        <v>157</v>
      </c>
      <c r="BE34" s="11">
        <v>128</v>
      </c>
      <c r="BF34" s="11">
        <v>40</v>
      </c>
      <c r="BG34" s="11">
        <v>88</v>
      </c>
      <c r="BH34" s="11">
        <v>53</v>
      </c>
      <c r="BI34" s="11">
        <v>14</v>
      </c>
      <c r="BJ34" s="11">
        <v>39</v>
      </c>
      <c r="BK34" s="11">
        <v>10</v>
      </c>
      <c r="BL34" s="11">
        <v>4</v>
      </c>
      <c r="BM34" s="11">
        <v>6</v>
      </c>
      <c r="BN34" s="11">
        <v>0</v>
      </c>
      <c r="BO34" s="11">
        <v>0</v>
      </c>
      <c r="BP34" s="11">
        <v>0</v>
      </c>
      <c r="BQ34" s="11"/>
      <c r="BR34" s="11"/>
      <c r="BS34" s="11"/>
      <c r="BT34" s="12"/>
      <c r="BU34" s="12"/>
      <c r="BV34" s="12"/>
      <c r="BW34" s="12"/>
      <c r="BX34" s="12"/>
      <c r="BY34" s="12"/>
      <c r="BZ34" s="12"/>
      <c r="CA34" s="12"/>
    </row>
    <row r="35" spans="1:79" ht="13.5">
      <c r="A35" s="5"/>
      <c r="B35" s="3" t="s">
        <v>32</v>
      </c>
      <c r="C35" s="11">
        <v>7185</v>
      </c>
      <c r="D35" s="11">
        <v>3322</v>
      </c>
      <c r="E35" s="11">
        <v>3863</v>
      </c>
      <c r="F35" s="11">
        <v>413</v>
      </c>
      <c r="G35" s="11">
        <v>201</v>
      </c>
      <c r="H35" s="11">
        <v>212</v>
      </c>
      <c r="I35" s="11">
        <v>524</v>
      </c>
      <c r="J35" s="11">
        <v>279</v>
      </c>
      <c r="K35" s="11">
        <v>245</v>
      </c>
      <c r="L35" s="11">
        <v>643</v>
      </c>
      <c r="M35" s="11">
        <v>312</v>
      </c>
      <c r="N35" s="11">
        <v>331</v>
      </c>
      <c r="O35" s="11">
        <v>514</v>
      </c>
      <c r="P35" s="11">
        <v>257</v>
      </c>
      <c r="Q35" s="11">
        <v>257</v>
      </c>
      <c r="R35" s="11">
        <v>565</v>
      </c>
      <c r="S35" s="11">
        <v>260</v>
      </c>
      <c r="T35" s="11">
        <v>305</v>
      </c>
      <c r="U35" s="11">
        <v>579</v>
      </c>
      <c r="V35" s="11">
        <v>266</v>
      </c>
      <c r="W35" s="11">
        <v>313</v>
      </c>
      <c r="X35" s="11">
        <v>527</v>
      </c>
      <c r="Y35" s="11">
        <v>230</v>
      </c>
      <c r="Z35" s="11">
        <v>297</v>
      </c>
      <c r="AA35" s="11">
        <v>442</v>
      </c>
      <c r="AB35" s="11">
        <v>214</v>
      </c>
      <c r="AC35" s="11">
        <v>228</v>
      </c>
      <c r="AD35" s="11">
        <v>298</v>
      </c>
      <c r="AE35" s="11">
        <v>133</v>
      </c>
      <c r="AF35" s="11">
        <v>165</v>
      </c>
      <c r="AG35" s="11">
        <v>384</v>
      </c>
      <c r="AH35" s="11">
        <v>177</v>
      </c>
      <c r="AI35" s="11">
        <v>207</v>
      </c>
      <c r="AJ35" s="11">
        <v>509</v>
      </c>
      <c r="AK35" s="11">
        <v>236</v>
      </c>
      <c r="AL35" s="11">
        <v>273</v>
      </c>
      <c r="AM35" s="11">
        <v>496</v>
      </c>
      <c r="AN35" s="11">
        <v>222</v>
      </c>
      <c r="AO35" s="11">
        <v>274</v>
      </c>
      <c r="AP35" s="11">
        <v>359</v>
      </c>
      <c r="AQ35" s="11">
        <v>161</v>
      </c>
      <c r="AR35" s="11">
        <v>198</v>
      </c>
      <c r="AS35" s="11">
        <v>264</v>
      </c>
      <c r="AT35" s="11">
        <v>112</v>
      </c>
      <c r="AU35" s="11">
        <v>152</v>
      </c>
      <c r="AV35" s="11">
        <v>254</v>
      </c>
      <c r="AW35" s="11">
        <v>115</v>
      </c>
      <c r="AX35" s="11">
        <v>139</v>
      </c>
      <c r="AY35" s="11">
        <v>185</v>
      </c>
      <c r="AZ35" s="11">
        <v>64</v>
      </c>
      <c r="BA35" s="11">
        <v>121</v>
      </c>
      <c r="BB35" s="11">
        <v>137</v>
      </c>
      <c r="BC35" s="11">
        <v>54</v>
      </c>
      <c r="BD35" s="11">
        <v>83</v>
      </c>
      <c r="BE35" s="11">
        <v>69</v>
      </c>
      <c r="BF35" s="11">
        <v>23</v>
      </c>
      <c r="BG35" s="11">
        <v>46</v>
      </c>
      <c r="BH35" s="11">
        <v>20</v>
      </c>
      <c r="BI35" s="11">
        <v>6</v>
      </c>
      <c r="BJ35" s="11">
        <v>14</v>
      </c>
      <c r="BK35" s="11">
        <v>3</v>
      </c>
      <c r="BL35" s="11">
        <v>0</v>
      </c>
      <c r="BM35" s="11">
        <v>3</v>
      </c>
      <c r="BN35" s="11">
        <v>0</v>
      </c>
      <c r="BO35" s="11">
        <v>0</v>
      </c>
      <c r="BP35" s="11">
        <v>0</v>
      </c>
      <c r="BQ35" s="11"/>
      <c r="BR35" s="11"/>
      <c r="BS35" s="11"/>
      <c r="BT35" s="12"/>
      <c r="BU35" s="12"/>
      <c r="BV35" s="12"/>
      <c r="BW35" s="12"/>
      <c r="BX35" s="12"/>
      <c r="BY35" s="12"/>
      <c r="BZ35" s="12"/>
      <c r="CA35" s="12"/>
    </row>
    <row r="36" spans="1:79" s="2" customFormat="1" ht="13.5">
      <c r="A36" s="6"/>
      <c r="B36" s="8" t="s">
        <v>33</v>
      </c>
      <c r="C36" s="13">
        <v>1593968</v>
      </c>
      <c r="D36" s="13">
        <v>757617</v>
      </c>
      <c r="E36" s="13">
        <v>836351</v>
      </c>
      <c r="F36" s="13">
        <v>107372</v>
      </c>
      <c r="G36" s="13">
        <v>55218</v>
      </c>
      <c r="H36" s="13">
        <v>52154</v>
      </c>
      <c r="I36" s="13">
        <v>119645</v>
      </c>
      <c r="J36" s="13">
        <v>61115</v>
      </c>
      <c r="K36" s="13">
        <v>58530</v>
      </c>
      <c r="L36" s="13">
        <v>134806</v>
      </c>
      <c r="M36" s="13">
        <v>69103</v>
      </c>
      <c r="N36" s="13">
        <v>65703</v>
      </c>
      <c r="O36" s="13">
        <v>112969</v>
      </c>
      <c r="P36" s="13">
        <v>56979</v>
      </c>
      <c r="Q36" s="13">
        <v>55990</v>
      </c>
      <c r="R36" s="13">
        <v>85871</v>
      </c>
      <c r="S36" s="13">
        <v>39628</v>
      </c>
      <c r="T36" s="13">
        <v>46243</v>
      </c>
      <c r="U36" s="13">
        <v>101841</v>
      </c>
      <c r="V36" s="13">
        <v>48900</v>
      </c>
      <c r="W36" s="13">
        <v>52941</v>
      </c>
      <c r="X36" s="13">
        <v>121120</v>
      </c>
      <c r="Y36" s="13">
        <v>59776</v>
      </c>
      <c r="Z36" s="13">
        <v>61344</v>
      </c>
      <c r="AA36" s="13">
        <v>126037</v>
      </c>
      <c r="AB36" s="13">
        <v>62506</v>
      </c>
      <c r="AC36" s="13">
        <v>63531</v>
      </c>
      <c r="AD36" s="13">
        <v>98392</v>
      </c>
      <c r="AE36" s="13">
        <v>46473</v>
      </c>
      <c r="AF36" s="13">
        <v>51919</v>
      </c>
      <c r="AG36" s="13">
        <v>99800</v>
      </c>
      <c r="AH36" s="13">
        <v>46868</v>
      </c>
      <c r="AI36" s="13">
        <v>52932</v>
      </c>
      <c r="AJ36" s="13">
        <v>106829</v>
      </c>
      <c r="AK36" s="13">
        <v>50832</v>
      </c>
      <c r="AL36" s="13">
        <v>55997</v>
      </c>
      <c r="AM36" s="13">
        <v>101629</v>
      </c>
      <c r="AN36" s="13">
        <v>47679</v>
      </c>
      <c r="AO36" s="13">
        <v>53950</v>
      </c>
      <c r="AP36" s="13">
        <v>83908</v>
      </c>
      <c r="AQ36" s="13">
        <v>35958</v>
      </c>
      <c r="AR36" s="13">
        <v>47950</v>
      </c>
      <c r="AS36" s="13">
        <v>64456</v>
      </c>
      <c r="AT36" s="13">
        <v>26648</v>
      </c>
      <c r="AU36" s="13">
        <v>37808</v>
      </c>
      <c r="AV36" s="13">
        <v>53151</v>
      </c>
      <c r="AW36" s="13">
        <v>21820</v>
      </c>
      <c r="AX36" s="13">
        <v>31331</v>
      </c>
      <c r="AY36" s="13">
        <v>39252</v>
      </c>
      <c r="AZ36" s="13">
        <v>15588</v>
      </c>
      <c r="BA36" s="13">
        <v>23664</v>
      </c>
      <c r="BB36" s="13">
        <v>23115</v>
      </c>
      <c r="BC36" s="13">
        <v>8240</v>
      </c>
      <c r="BD36" s="13">
        <v>14875</v>
      </c>
      <c r="BE36" s="13">
        <v>10413</v>
      </c>
      <c r="BF36" s="13">
        <v>3293</v>
      </c>
      <c r="BG36" s="13">
        <v>7120</v>
      </c>
      <c r="BH36" s="13">
        <v>2800</v>
      </c>
      <c r="BI36" s="13">
        <v>802</v>
      </c>
      <c r="BJ36" s="13">
        <v>1998</v>
      </c>
      <c r="BK36" s="13">
        <v>390</v>
      </c>
      <c r="BL36" s="13">
        <v>97</v>
      </c>
      <c r="BM36" s="13">
        <v>293</v>
      </c>
      <c r="BN36" s="13">
        <v>28</v>
      </c>
      <c r="BO36" s="13">
        <v>6</v>
      </c>
      <c r="BP36" s="13">
        <v>22</v>
      </c>
      <c r="BQ36" s="13">
        <v>144</v>
      </c>
      <c r="BR36" s="13">
        <v>88</v>
      </c>
      <c r="BS36" s="13">
        <v>56</v>
      </c>
      <c r="BT36" s="14"/>
      <c r="BU36" s="14"/>
      <c r="BV36" s="14"/>
      <c r="BW36" s="14"/>
      <c r="BX36" s="14"/>
      <c r="BY36" s="14"/>
      <c r="BZ36" s="14"/>
      <c r="CA36" s="14"/>
    </row>
    <row r="37" spans="1:79" s="1" customFormat="1" ht="13.5">
      <c r="A37" s="4"/>
      <c r="B37" s="7" t="s">
        <v>26</v>
      </c>
      <c r="C37" s="15">
        <v>138918</v>
      </c>
      <c r="D37" s="15">
        <v>65846</v>
      </c>
      <c r="E37" s="15">
        <v>73072</v>
      </c>
      <c r="F37" s="9">
        <v>8550</v>
      </c>
      <c r="G37" s="9">
        <v>4375</v>
      </c>
      <c r="H37" s="9">
        <v>4175</v>
      </c>
      <c r="I37" s="9">
        <v>10025</v>
      </c>
      <c r="J37" s="9">
        <v>5188</v>
      </c>
      <c r="K37" s="9">
        <v>4837</v>
      </c>
      <c r="L37" s="9">
        <v>11167</v>
      </c>
      <c r="M37" s="9">
        <v>5638</v>
      </c>
      <c r="N37" s="9">
        <v>5529</v>
      </c>
      <c r="O37" s="9">
        <v>10879</v>
      </c>
      <c r="P37" s="9">
        <v>5510</v>
      </c>
      <c r="Q37" s="9">
        <v>5369</v>
      </c>
      <c r="R37" s="9">
        <v>6893</v>
      </c>
      <c r="S37" s="9">
        <v>2896</v>
      </c>
      <c r="T37" s="9">
        <v>3997</v>
      </c>
      <c r="U37" s="9">
        <v>8363</v>
      </c>
      <c r="V37" s="9">
        <v>3957</v>
      </c>
      <c r="W37" s="9">
        <v>4406</v>
      </c>
      <c r="X37" s="9">
        <v>9292</v>
      </c>
      <c r="Y37" s="9">
        <v>4480</v>
      </c>
      <c r="Z37" s="9">
        <v>4812</v>
      </c>
      <c r="AA37" s="9">
        <v>10926</v>
      </c>
      <c r="AB37" s="9">
        <v>5430</v>
      </c>
      <c r="AC37" s="9">
        <v>5496</v>
      </c>
      <c r="AD37" s="9">
        <v>11296</v>
      </c>
      <c r="AE37" s="9">
        <v>5621</v>
      </c>
      <c r="AF37" s="9">
        <v>5675</v>
      </c>
      <c r="AG37" s="9">
        <v>8534</v>
      </c>
      <c r="AH37" s="9">
        <v>4115</v>
      </c>
      <c r="AI37" s="9">
        <v>4419</v>
      </c>
      <c r="AJ37" s="9">
        <v>8087</v>
      </c>
      <c r="AK37" s="9">
        <v>3798</v>
      </c>
      <c r="AL37" s="9">
        <v>4289</v>
      </c>
      <c r="AM37" s="9">
        <v>8353</v>
      </c>
      <c r="AN37" s="9">
        <v>3993</v>
      </c>
      <c r="AO37" s="9">
        <v>4360</v>
      </c>
      <c r="AP37" s="9">
        <v>7729</v>
      </c>
      <c r="AQ37" s="9">
        <v>3611</v>
      </c>
      <c r="AR37" s="9">
        <v>4118</v>
      </c>
      <c r="AS37" s="9">
        <v>6038</v>
      </c>
      <c r="AT37" s="9">
        <v>2578</v>
      </c>
      <c r="AU37" s="9">
        <v>3460</v>
      </c>
      <c r="AV37" s="9">
        <v>4554</v>
      </c>
      <c r="AW37" s="9">
        <v>1798</v>
      </c>
      <c r="AX37" s="9">
        <v>2756</v>
      </c>
      <c r="AY37" s="9">
        <v>3810</v>
      </c>
      <c r="AZ37" s="9">
        <v>1443</v>
      </c>
      <c r="BA37" s="9">
        <v>2367</v>
      </c>
      <c r="BB37" s="9">
        <v>2590</v>
      </c>
      <c r="BC37" s="9">
        <v>914</v>
      </c>
      <c r="BD37" s="9">
        <v>1676</v>
      </c>
      <c r="BE37" s="9">
        <v>1270</v>
      </c>
      <c r="BF37" s="9">
        <v>360</v>
      </c>
      <c r="BG37" s="9">
        <v>910</v>
      </c>
      <c r="BH37" s="9">
        <v>444</v>
      </c>
      <c r="BI37" s="9">
        <v>104</v>
      </c>
      <c r="BJ37" s="9">
        <v>340</v>
      </c>
      <c r="BK37" s="9">
        <v>88</v>
      </c>
      <c r="BL37" s="9">
        <v>18</v>
      </c>
      <c r="BM37" s="9">
        <v>70</v>
      </c>
      <c r="BN37" s="9">
        <v>6</v>
      </c>
      <c r="BO37" s="9">
        <v>3</v>
      </c>
      <c r="BP37" s="9">
        <v>3</v>
      </c>
      <c r="BQ37" s="9">
        <v>24</v>
      </c>
      <c r="BR37" s="9">
        <v>16</v>
      </c>
      <c r="BS37" s="9">
        <v>8</v>
      </c>
      <c r="BT37" s="10"/>
      <c r="BU37" s="10"/>
      <c r="BV37" s="10"/>
      <c r="BW37" s="10"/>
      <c r="BX37" s="10"/>
      <c r="BY37" s="10"/>
      <c r="BZ37" s="10"/>
      <c r="CA37" s="10"/>
    </row>
    <row r="38" spans="1:79" ht="13.5">
      <c r="A38" s="5" t="s">
        <v>37</v>
      </c>
      <c r="B38" s="3" t="s">
        <v>27</v>
      </c>
      <c r="C38" s="11">
        <v>90683</v>
      </c>
      <c r="D38" s="11">
        <v>43102</v>
      </c>
      <c r="E38" s="11">
        <v>47581</v>
      </c>
      <c r="F38" s="11">
        <v>5760</v>
      </c>
      <c r="G38" s="11">
        <v>2940</v>
      </c>
      <c r="H38" s="11">
        <v>2820</v>
      </c>
      <c r="I38" s="11">
        <v>6405</v>
      </c>
      <c r="J38" s="11">
        <v>3306</v>
      </c>
      <c r="K38" s="11">
        <v>3099</v>
      </c>
      <c r="L38" s="11">
        <v>7182</v>
      </c>
      <c r="M38" s="11">
        <v>3636</v>
      </c>
      <c r="N38" s="11">
        <v>3546</v>
      </c>
      <c r="O38" s="11">
        <v>7454</v>
      </c>
      <c r="P38" s="11">
        <v>3808</v>
      </c>
      <c r="Q38" s="11">
        <v>3646</v>
      </c>
      <c r="R38" s="11">
        <v>4604</v>
      </c>
      <c r="S38" s="11">
        <v>1912</v>
      </c>
      <c r="T38" s="11">
        <v>2692</v>
      </c>
      <c r="U38" s="11">
        <v>5594</v>
      </c>
      <c r="V38" s="11">
        <v>2624</v>
      </c>
      <c r="W38" s="11">
        <v>2970</v>
      </c>
      <c r="X38" s="11">
        <v>6217</v>
      </c>
      <c r="Y38" s="11">
        <v>2980</v>
      </c>
      <c r="Z38" s="11">
        <v>3237</v>
      </c>
      <c r="AA38" s="11">
        <v>7167</v>
      </c>
      <c r="AB38" s="11">
        <v>3604</v>
      </c>
      <c r="AC38" s="11">
        <v>3563</v>
      </c>
      <c r="AD38" s="11">
        <v>7494</v>
      </c>
      <c r="AE38" s="11">
        <v>3697</v>
      </c>
      <c r="AF38" s="11">
        <v>3797</v>
      </c>
      <c r="AG38" s="11">
        <v>5946</v>
      </c>
      <c r="AH38" s="11">
        <v>2834</v>
      </c>
      <c r="AI38" s="11">
        <v>3112</v>
      </c>
      <c r="AJ38" s="11">
        <v>5452</v>
      </c>
      <c r="AK38" s="11">
        <v>2594</v>
      </c>
      <c r="AL38" s="11">
        <v>2858</v>
      </c>
      <c r="AM38" s="11">
        <v>5356</v>
      </c>
      <c r="AN38" s="11">
        <v>2594</v>
      </c>
      <c r="AO38" s="11">
        <v>2762</v>
      </c>
      <c r="AP38" s="11">
        <v>4707</v>
      </c>
      <c r="AQ38" s="11">
        <v>2218</v>
      </c>
      <c r="AR38" s="11">
        <v>2489</v>
      </c>
      <c r="AS38" s="11">
        <v>3683</v>
      </c>
      <c r="AT38" s="11">
        <v>1549</v>
      </c>
      <c r="AU38" s="11">
        <v>2134</v>
      </c>
      <c r="AV38" s="11">
        <v>2820</v>
      </c>
      <c r="AW38" s="11">
        <v>1107</v>
      </c>
      <c r="AX38" s="11">
        <v>1713</v>
      </c>
      <c r="AY38" s="11">
        <v>2284</v>
      </c>
      <c r="AZ38" s="11">
        <v>852</v>
      </c>
      <c r="BA38" s="11">
        <v>1432</v>
      </c>
      <c r="BB38" s="11">
        <v>1543</v>
      </c>
      <c r="BC38" s="11">
        <v>570</v>
      </c>
      <c r="BD38" s="11">
        <v>973</v>
      </c>
      <c r="BE38" s="11">
        <v>695</v>
      </c>
      <c r="BF38" s="11">
        <v>190</v>
      </c>
      <c r="BG38" s="11">
        <v>505</v>
      </c>
      <c r="BH38" s="11">
        <v>247</v>
      </c>
      <c r="BI38" s="11">
        <v>59</v>
      </c>
      <c r="BJ38" s="11">
        <v>188</v>
      </c>
      <c r="BK38" s="11">
        <v>46</v>
      </c>
      <c r="BL38" s="11">
        <v>10</v>
      </c>
      <c r="BM38" s="11">
        <v>36</v>
      </c>
      <c r="BN38" s="11">
        <v>3</v>
      </c>
      <c r="BO38" s="11">
        <v>2</v>
      </c>
      <c r="BP38" s="11">
        <v>1</v>
      </c>
      <c r="BQ38" s="11">
        <v>24</v>
      </c>
      <c r="BR38" s="11">
        <v>16</v>
      </c>
      <c r="BS38" s="11">
        <v>8</v>
      </c>
      <c r="BT38" s="12"/>
      <c r="BU38" s="12"/>
      <c r="BV38" s="12"/>
      <c r="BW38" s="12"/>
      <c r="BX38" s="12"/>
      <c r="BY38" s="12"/>
      <c r="BZ38" s="12"/>
      <c r="CA38" s="12"/>
    </row>
    <row r="39" spans="1:79" ht="13.5">
      <c r="A39" s="5" t="s">
        <v>38</v>
      </c>
      <c r="B39" s="3" t="s">
        <v>28</v>
      </c>
      <c r="C39" s="11">
        <v>16381</v>
      </c>
      <c r="D39" s="11">
        <v>7749</v>
      </c>
      <c r="E39" s="11">
        <v>8632</v>
      </c>
      <c r="F39" s="11">
        <v>978</v>
      </c>
      <c r="G39" s="11">
        <v>502</v>
      </c>
      <c r="H39" s="11">
        <v>476</v>
      </c>
      <c r="I39" s="11">
        <v>1363</v>
      </c>
      <c r="J39" s="11">
        <v>692</v>
      </c>
      <c r="K39" s="11">
        <v>671</v>
      </c>
      <c r="L39" s="11">
        <v>1538</v>
      </c>
      <c r="M39" s="11">
        <v>731</v>
      </c>
      <c r="N39" s="11">
        <v>807</v>
      </c>
      <c r="O39" s="11">
        <v>1288</v>
      </c>
      <c r="P39" s="11">
        <v>636</v>
      </c>
      <c r="Q39" s="11">
        <v>652</v>
      </c>
      <c r="R39" s="11">
        <v>789</v>
      </c>
      <c r="S39" s="11">
        <v>341</v>
      </c>
      <c r="T39" s="11">
        <v>448</v>
      </c>
      <c r="U39" s="11">
        <v>825</v>
      </c>
      <c r="V39" s="11">
        <v>381</v>
      </c>
      <c r="W39" s="11">
        <v>444</v>
      </c>
      <c r="X39" s="11">
        <v>1022</v>
      </c>
      <c r="Y39" s="11">
        <v>488</v>
      </c>
      <c r="Z39" s="11">
        <v>534</v>
      </c>
      <c r="AA39" s="11">
        <v>1471</v>
      </c>
      <c r="AB39" s="11">
        <v>696</v>
      </c>
      <c r="AC39" s="11">
        <v>775</v>
      </c>
      <c r="AD39" s="11">
        <v>1634</v>
      </c>
      <c r="AE39" s="11">
        <v>825</v>
      </c>
      <c r="AF39" s="11">
        <v>809</v>
      </c>
      <c r="AG39" s="11">
        <v>989</v>
      </c>
      <c r="AH39" s="11">
        <v>516</v>
      </c>
      <c r="AI39" s="11">
        <v>473</v>
      </c>
      <c r="AJ39" s="11">
        <v>824</v>
      </c>
      <c r="AK39" s="11">
        <v>388</v>
      </c>
      <c r="AL39" s="11">
        <v>436</v>
      </c>
      <c r="AM39" s="11">
        <v>808</v>
      </c>
      <c r="AN39" s="11">
        <v>384</v>
      </c>
      <c r="AO39" s="11">
        <v>424</v>
      </c>
      <c r="AP39" s="11">
        <v>823</v>
      </c>
      <c r="AQ39" s="11">
        <v>390</v>
      </c>
      <c r="AR39" s="11">
        <v>433</v>
      </c>
      <c r="AS39" s="11">
        <v>667</v>
      </c>
      <c r="AT39" s="11">
        <v>313</v>
      </c>
      <c r="AU39" s="11">
        <v>354</v>
      </c>
      <c r="AV39" s="11">
        <v>471</v>
      </c>
      <c r="AW39" s="11">
        <v>180</v>
      </c>
      <c r="AX39" s="11">
        <v>291</v>
      </c>
      <c r="AY39" s="11">
        <v>388</v>
      </c>
      <c r="AZ39" s="11">
        <v>148</v>
      </c>
      <c r="BA39" s="11">
        <v>240</v>
      </c>
      <c r="BB39" s="11">
        <v>283</v>
      </c>
      <c r="BC39" s="11">
        <v>84</v>
      </c>
      <c r="BD39" s="11">
        <v>199</v>
      </c>
      <c r="BE39" s="11">
        <v>144</v>
      </c>
      <c r="BF39" s="11">
        <v>38</v>
      </c>
      <c r="BG39" s="11">
        <v>106</v>
      </c>
      <c r="BH39" s="11">
        <v>67</v>
      </c>
      <c r="BI39" s="11">
        <v>13</v>
      </c>
      <c r="BJ39" s="11">
        <v>54</v>
      </c>
      <c r="BK39" s="11">
        <v>8</v>
      </c>
      <c r="BL39" s="11">
        <v>2</v>
      </c>
      <c r="BM39" s="11">
        <v>6</v>
      </c>
      <c r="BN39" s="11">
        <v>1</v>
      </c>
      <c r="BO39" s="11">
        <v>1</v>
      </c>
      <c r="BP39" s="11">
        <v>0</v>
      </c>
      <c r="BQ39" s="11"/>
      <c r="BR39" s="11"/>
      <c r="BS39" s="11"/>
      <c r="BT39" s="12"/>
      <c r="BU39" s="12"/>
      <c r="BV39" s="12"/>
      <c r="BW39" s="12"/>
      <c r="BX39" s="12"/>
      <c r="BY39" s="12"/>
      <c r="BZ39" s="12"/>
      <c r="CA39" s="12"/>
    </row>
    <row r="40" spans="1:79" ht="13.5">
      <c r="A40" s="5"/>
      <c r="B40" s="3" t="s">
        <v>29</v>
      </c>
      <c r="C40" s="11">
        <v>6231</v>
      </c>
      <c r="D40" s="11">
        <v>2962</v>
      </c>
      <c r="E40" s="11">
        <v>3269</v>
      </c>
      <c r="F40" s="11">
        <v>392</v>
      </c>
      <c r="G40" s="11">
        <v>199</v>
      </c>
      <c r="H40" s="11">
        <v>193</v>
      </c>
      <c r="I40" s="11">
        <v>413</v>
      </c>
      <c r="J40" s="11">
        <v>228</v>
      </c>
      <c r="K40" s="11">
        <v>185</v>
      </c>
      <c r="L40" s="11">
        <v>456</v>
      </c>
      <c r="M40" s="11">
        <v>235</v>
      </c>
      <c r="N40" s="11">
        <v>221</v>
      </c>
      <c r="O40" s="11">
        <v>381</v>
      </c>
      <c r="P40" s="11">
        <v>204</v>
      </c>
      <c r="Q40" s="11">
        <v>177</v>
      </c>
      <c r="R40" s="11">
        <v>291</v>
      </c>
      <c r="S40" s="11">
        <v>129</v>
      </c>
      <c r="T40" s="11">
        <v>162</v>
      </c>
      <c r="U40" s="11">
        <v>373</v>
      </c>
      <c r="V40" s="11">
        <v>178</v>
      </c>
      <c r="W40" s="11">
        <v>195</v>
      </c>
      <c r="X40" s="11">
        <v>380</v>
      </c>
      <c r="Y40" s="11">
        <v>200</v>
      </c>
      <c r="Z40" s="11">
        <v>180</v>
      </c>
      <c r="AA40" s="11">
        <v>435</v>
      </c>
      <c r="AB40" s="11">
        <v>226</v>
      </c>
      <c r="AC40" s="11">
        <v>209</v>
      </c>
      <c r="AD40" s="11">
        <v>431</v>
      </c>
      <c r="AE40" s="11">
        <v>226</v>
      </c>
      <c r="AF40" s="11">
        <v>205</v>
      </c>
      <c r="AG40" s="11">
        <v>293</v>
      </c>
      <c r="AH40" s="11">
        <v>146</v>
      </c>
      <c r="AI40" s="11">
        <v>147</v>
      </c>
      <c r="AJ40" s="11">
        <v>366</v>
      </c>
      <c r="AK40" s="11">
        <v>160</v>
      </c>
      <c r="AL40" s="11">
        <v>206</v>
      </c>
      <c r="AM40" s="11">
        <v>415</v>
      </c>
      <c r="AN40" s="11">
        <v>192</v>
      </c>
      <c r="AO40" s="11">
        <v>223</v>
      </c>
      <c r="AP40" s="11">
        <v>420</v>
      </c>
      <c r="AQ40" s="11">
        <v>186</v>
      </c>
      <c r="AR40" s="11">
        <v>234</v>
      </c>
      <c r="AS40" s="11">
        <v>357</v>
      </c>
      <c r="AT40" s="11">
        <v>146</v>
      </c>
      <c r="AU40" s="11">
        <v>211</v>
      </c>
      <c r="AV40" s="11">
        <v>265</v>
      </c>
      <c r="AW40" s="11">
        <v>100</v>
      </c>
      <c r="AX40" s="11">
        <v>165</v>
      </c>
      <c r="AY40" s="11">
        <v>255</v>
      </c>
      <c r="AZ40" s="11">
        <v>110</v>
      </c>
      <c r="BA40" s="11">
        <v>145</v>
      </c>
      <c r="BB40" s="11">
        <v>179</v>
      </c>
      <c r="BC40" s="11">
        <v>61</v>
      </c>
      <c r="BD40" s="11">
        <v>118</v>
      </c>
      <c r="BE40" s="11">
        <v>98</v>
      </c>
      <c r="BF40" s="11">
        <v>31</v>
      </c>
      <c r="BG40" s="11">
        <v>67</v>
      </c>
      <c r="BH40" s="11">
        <v>27</v>
      </c>
      <c r="BI40" s="11">
        <v>2</v>
      </c>
      <c r="BJ40" s="11">
        <v>25</v>
      </c>
      <c r="BK40" s="11">
        <v>4</v>
      </c>
      <c r="BL40" s="11">
        <v>3</v>
      </c>
      <c r="BM40" s="11">
        <v>1</v>
      </c>
      <c r="BN40" s="11">
        <v>0</v>
      </c>
      <c r="BO40" s="11">
        <v>0</v>
      </c>
      <c r="BP40" s="11">
        <v>0</v>
      </c>
      <c r="BQ40" s="11"/>
      <c r="BR40" s="11"/>
      <c r="BS40" s="11"/>
      <c r="BT40" s="12"/>
      <c r="BU40" s="12"/>
      <c r="BV40" s="12"/>
      <c r="BW40" s="12"/>
      <c r="BX40" s="12"/>
      <c r="BY40" s="12"/>
      <c r="BZ40" s="12"/>
      <c r="CA40" s="12"/>
    </row>
    <row r="41" spans="1:79" ht="13.5">
      <c r="A41" s="5"/>
      <c r="B41" s="3" t="s">
        <v>30</v>
      </c>
      <c r="C41" s="11">
        <v>8123</v>
      </c>
      <c r="D41" s="11">
        <v>3902</v>
      </c>
      <c r="E41" s="11">
        <v>4221</v>
      </c>
      <c r="F41" s="11">
        <v>470</v>
      </c>
      <c r="G41" s="11">
        <v>234</v>
      </c>
      <c r="H41" s="11">
        <v>236</v>
      </c>
      <c r="I41" s="11">
        <v>626</v>
      </c>
      <c r="J41" s="11">
        <v>346</v>
      </c>
      <c r="K41" s="11">
        <v>280</v>
      </c>
      <c r="L41" s="11">
        <v>621</v>
      </c>
      <c r="M41" s="11">
        <v>333</v>
      </c>
      <c r="N41" s="11">
        <v>288</v>
      </c>
      <c r="O41" s="11">
        <v>558</v>
      </c>
      <c r="P41" s="11">
        <v>280</v>
      </c>
      <c r="Q41" s="11">
        <v>278</v>
      </c>
      <c r="R41" s="11">
        <v>399</v>
      </c>
      <c r="S41" s="11">
        <v>198</v>
      </c>
      <c r="T41" s="11">
        <v>201</v>
      </c>
      <c r="U41" s="11">
        <v>433</v>
      </c>
      <c r="V41" s="11">
        <v>219</v>
      </c>
      <c r="W41" s="11">
        <v>214</v>
      </c>
      <c r="X41" s="11">
        <v>474</v>
      </c>
      <c r="Y41" s="11">
        <v>236</v>
      </c>
      <c r="Z41" s="11">
        <v>238</v>
      </c>
      <c r="AA41" s="11">
        <v>591</v>
      </c>
      <c r="AB41" s="11">
        <v>295</v>
      </c>
      <c r="AC41" s="11">
        <v>296</v>
      </c>
      <c r="AD41" s="11">
        <v>554</v>
      </c>
      <c r="AE41" s="11">
        <v>277</v>
      </c>
      <c r="AF41" s="11">
        <v>277</v>
      </c>
      <c r="AG41" s="11">
        <v>452</v>
      </c>
      <c r="AH41" s="11">
        <v>217</v>
      </c>
      <c r="AI41" s="11">
        <v>235</v>
      </c>
      <c r="AJ41" s="11">
        <v>484</v>
      </c>
      <c r="AK41" s="11">
        <v>232</v>
      </c>
      <c r="AL41" s="11">
        <v>252</v>
      </c>
      <c r="AM41" s="11">
        <v>534</v>
      </c>
      <c r="AN41" s="11">
        <v>235</v>
      </c>
      <c r="AO41" s="11">
        <v>299</v>
      </c>
      <c r="AP41" s="11">
        <v>585</v>
      </c>
      <c r="AQ41" s="11">
        <v>275</v>
      </c>
      <c r="AR41" s="11">
        <v>310</v>
      </c>
      <c r="AS41" s="11">
        <v>449</v>
      </c>
      <c r="AT41" s="11">
        <v>196</v>
      </c>
      <c r="AU41" s="11">
        <v>253</v>
      </c>
      <c r="AV41" s="11">
        <v>315</v>
      </c>
      <c r="AW41" s="11">
        <v>130</v>
      </c>
      <c r="AX41" s="11">
        <v>185</v>
      </c>
      <c r="AY41" s="11">
        <v>270</v>
      </c>
      <c r="AZ41" s="11">
        <v>99</v>
      </c>
      <c r="BA41" s="11">
        <v>171</v>
      </c>
      <c r="BB41" s="11">
        <v>177</v>
      </c>
      <c r="BC41" s="11">
        <v>58</v>
      </c>
      <c r="BD41" s="11">
        <v>119</v>
      </c>
      <c r="BE41" s="11">
        <v>99</v>
      </c>
      <c r="BF41" s="11">
        <v>31</v>
      </c>
      <c r="BG41" s="11">
        <v>68</v>
      </c>
      <c r="BH41" s="11">
        <v>26</v>
      </c>
      <c r="BI41" s="11">
        <v>9</v>
      </c>
      <c r="BJ41" s="11">
        <v>17</v>
      </c>
      <c r="BK41" s="11">
        <v>5</v>
      </c>
      <c r="BL41" s="11">
        <v>2</v>
      </c>
      <c r="BM41" s="11">
        <v>3</v>
      </c>
      <c r="BN41" s="11">
        <v>1</v>
      </c>
      <c r="BO41" s="11">
        <v>0</v>
      </c>
      <c r="BP41" s="11">
        <v>1</v>
      </c>
      <c r="BQ41" s="11"/>
      <c r="BR41" s="11"/>
      <c r="BS41" s="11"/>
      <c r="BT41" s="12"/>
      <c r="BU41" s="12"/>
      <c r="BV41" s="12"/>
      <c r="BW41" s="12"/>
      <c r="BX41" s="12"/>
      <c r="BY41" s="12"/>
      <c r="BZ41" s="12"/>
      <c r="CA41" s="12"/>
    </row>
    <row r="42" spans="1:79" ht="13.5">
      <c r="A42" s="5"/>
      <c r="B42" s="3" t="s">
        <v>31</v>
      </c>
      <c r="C42" s="11">
        <v>10573</v>
      </c>
      <c r="D42" s="11">
        <v>5003</v>
      </c>
      <c r="E42" s="11">
        <v>5570</v>
      </c>
      <c r="F42" s="11">
        <v>559</v>
      </c>
      <c r="G42" s="11">
        <v>302</v>
      </c>
      <c r="H42" s="11">
        <v>257</v>
      </c>
      <c r="I42" s="11">
        <v>779</v>
      </c>
      <c r="J42" s="11">
        <v>394</v>
      </c>
      <c r="K42" s="11">
        <v>385</v>
      </c>
      <c r="L42" s="11">
        <v>831</v>
      </c>
      <c r="M42" s="11">
        <v>426</v>
      </c>
      <c r="N42" s="11">
        <v>405</v>
      </c>
      <c r="O42" s="11">
        <v>702</v>
      </c>
      <c r="P42" s="11">
        <v>363</v>
      </c>
      <c r="Q42" s="11">
        <v>339</v>
      </c>
      <c r="R42" s="11">
        <v>456</v>
      </c>
      <c r="S42" s="11">
        <v>186</v>
      </c>
      <c r="T42" s="11">
        <v>270</v>
      </c>
      <c r="U42" s="11">
        <v>619</v>
      </c>
      <c r="V42" s="11">
        <v>312</v>
      </c>
      <c r="W42" s="11">
        <v>307</v>
      </c>
      <c r="X42" s="11">
        <v>669</v>
      </c>
      <c r="Y42" s="11">
        <v>334</v>
      </c>
      <c r="Z42" s="11">
        <v>335</v>
      </c>
      <c r="AA42" s="11">
        <v>741</v>
      </c>
      <c r="AB42" s="11">
        <v>377</v>
      </c>
      <c r="AC42" s="11">
        <v>364</v>
      </c>
      <c r="AD42" s="11">
        <v>745</v>
      </c>
      <c r="AE42" s="11">
        <v>380</v>
      </c>
      <c r="AF42" s="11">
        <v>365</v>
      </c>
      <c r="AG42" s="11">
        <v>559</v>
      </c>
      <c r="AH42" s="11">
        <v>269</v>
      </c>
      <c r="AI42" s="11">
        <v>290</v>
      </c>
      <c r="AJ42" s="11">
        <v>586</v>
      </c>
      <c r="AK42" s="11">
        <v>249</v>
      </c>
      <c r="AL42" s="11">
        <v>337</v>
      </c>
      <c r="AM42" s="11">
        <v>739</v>
      </c>
      <c r="AN42" s="11">
        <v>364</v>
      </c>
      <c r="AO42" s="11">
        <v>375</v>
      </c>
      <c r="AP42" s="11">
        <v>709</v>
      </c>
      <c r="AQ42" s="11">
        <v>329</v>
      </c>
      <c r="AR42" s="11">
        <v>380</v>
      </c>
      <c r="AS42" s="11">
        <v>550</v>
      </c>
      <c r="AT42" s="11">
        <v>236</v>
      </c>
      <c r="AU42" s="11">
        <v>314</v>
      </c>
      <c r="AV42" s="11">
        <v>434</v>
      </c>
      <c r="AW42" s="11">
        <v>180</v>
      </c>
      <c r="AX42" s="11">
        <v>254</v>
      </c>
      <c r="AY42" s="11">
        <v>399</v>
      </c>
      <c r="AZ42" s="11">
        <v>136</v>
      </c>
      <c r="BA42" s="11">
        <v>263</v>
      </c>
      <c r="BB42" s="11">
        <v>271</v>
      </c>
      <c r="BC42" s="11">
        <v>98</v>
      </c>
      <c r="BD42" s="11">
        <v>173</v>
      </c>
      <c r="BE42" s="11">
        <v>147</v>
      </c>
      <c r="BF42" s="11">
        <v>49</v>
      </c>
      <c r="BG42" s="11">
        <v>98</v>
      </c>
      <c r="BH42" s="11">
        <v>57</v>
      </c>
      <c r="BI42" s="11">
        <v>18</v>
      </c>
      <c r="BJ42" s="11">
        <v>39</v>
      </c>
      <c r="BK42" s="11">
        <v>20</v>
      </c>
      <c r="BL42" s="11">
        <v>1</v>
      </c>
      <c r="BM42" s="11">
        <v>19</v>
      </c>
      <c r="BN42" s="11">
        <v>1</v>
      </c>
      <c r="BO42" s="11">
        <v>0</v>
      </c>
      <c r="BP42" s="11">
        <v>1</v>
      </c>
      <c r="BQ42" s="11"/>
      <c r="BR42" s="11"/>
      <c r="BS42" s="11"/>
      <c r="BT42" s="12"/>
      <c r="BU42" s="12"/>
      <c r="BV42" s="12"/>
      <c r="BW42" s="12"/>
      <c r="BX42" s="12"/>
      <c r="BY42" s="12"/>
      <c r="BZ42" s="12"/>
      <c r="CA42" s="12"/>
    </row>
    <row r="43" spans="1:79" ht="13.5">
      <c r="A43" s="5"/>
      <c r="B43" s="3" t="s">
        <v>32</v>
      </c>
      <c r="C43" s="11">
        <v>6927</v>
      </c>
      <c r="D43" s="11">
        <v>3128</v>
      </c>
      <c r="E43" s="11">
        <v>3799</v>
      </c>
      <c r="F43" s="11">
        <v>391</v>
      </c>
      <c r="G43" s="11">
        <v>198</v>
      </c>
      <c r="H43" s="11">
        <v>193</v>
      </c>
      <c r="I43" s="11">
        <v>439</v>
      </c>
      <c r="J43" s="11">
        <v>222</v>
      </c>
      <c r="K43" s="11">
        <v>217</v>
      </c>
      <c r="L43" s="11">
        <v>539</v>
      </c>
      <c r="M43" s="11">
        <v>277</v>
      </c>
      <c r="N43" s="11">
        <v>262</v>
      </c>
      <c r="O43" s="11">
        <v>496</v>
      </c>
      <c r="P43" s="11">
        <v>219</v>
      </c>
      <c r="Q43" s="11">
        <v>277</v>
      </c>
      <c r="R43" s="11">
        <v>354</v>
      </c>
      <c r="S43" s="11">
        <v>130</v>
      </c>
      <c r="T43" s="11">
        <v>224</v>
      </c>
      <c r="U43" s="11">
        <v>519</v>
      </c>
      <c r="V43" s="11">
        <v>243</v>
      </c>
      <c r="W43" s="11">
        <v>276</v>
      </c>
      <c r="X43" s="11">
        <v>530</v>
      </c>
      <c r="Y43" s="11">
        <v>242</v>
      </c>
      <c r="Z43" s="11">
        <v>288</v>
      </c>
      <c r="AA43" s="11">
        <v>521</v>
      </c>
      <c r="AB43" s="11">
        <v>232</v>
      </c>
      <c r="AC43" s="11">
        <v>289</v>
      </c>
      <c r="AD43" s="11">
        <v>438</v>
      </c>
      <c r="AE43" s="11">
        <v>216</v>
      </c>
      <c r="AF43" s="11">
        <v>222</v>
      </c>
      <c r="AG43" s="11">
        <v>295</v>
      </c>
      <c r="AH43" s="11">
        <v>133</v>
      </c>
      <c r="AI43" s="11">
        <v>162</v>
      </c>
      <c r="AJ43" s="11">
        <v>375</v>
      </c>
      <c r="AK43" s="11">
        <v>175</v>
      </c>
      <c r="AL43" s="11">
        <v>200</v>
      </c>
      <c r="AM43" s="11">
        <v>501</v>
      </c>
      <c r="AN43" s="11">
        <v>224</v>
      </c>
      <c r="AO43" s="11">
        <v>277</v>
      </c>
      <c r="AP43" s="11">
        <v>485</v>
      </c>
      <c r="AQ43" s="11">
        <v>213</v>
      </c>
      <c r="AR43" s="11">
        <v>272</v>
      </c>
      <c r="AS43" s="11">
        <v>332</v>
      </c>
      <c r="AT43" s="11">
        <v>138</v>
      </c>
      <c r="AU43" s="11">
        <v>194</v>
      </c>
      <c r="AV43" s="11">
        <v>249</v>
      </c>
      <c r="AW43" s="11">
        <v>101</v>
      </c>
      <c r="AX43" s="11">
        <v>148</v>
      </c>
      <c r="AY43" s="11">
        <v>214</v>
      </c>
      <c r="AZ43" s="11">
        <v>98</v>
      </c>
      <c r="BA43" s="11">
        <v>116</v>
      </c>
      <c r="BB43" s="11">
        <v>137</v>
      </c>
      <c r="BC43" s="11">
        <v>43</v>
      </c>
      <c r="BD43" s="11">
        <v>94</v>
      </c>
      <c r="BE43" s="11">
        <v>87</v>
      </c>
      <c r="BF43" s="11">
        <v>21</v>
      </c>
      <c r="BG43" s="11">
        <v>66</v>
      </c>
      <c r="BH43" s="11">
        <v>20</v>
      </c>
      <c r="BI43" s="11">
        <v>3</v>
      </c>
      <c r="BJ43" s="11">
        <v>17</v>
      </c>
      <c r="BK43" s="11">
        <v>5</v>
      </c>
      <c r="BL43" s="11">
        <v>0</v>
      </c>
      <c r="BM43" s="11">
        <v>5</v>
      </c>
      <c r="BN43" s="11">
        <v>0</v>
      </c>
      <c r="BO43" s="11">
        <v>0</v>
      </c>
      <c r="BP43" s="11">
        <v>0</v>
      </c>
      <c r="BQ43" s="11"/>
      <c r="BR43" s="11"/>
      <c r="BS43" s="11"/>
      <c r="BT43" s="12"/>
      <c r="BU43" s="12"/>
      <c r="BV43" s="12"/>
      <c r="BW43" s="12"/>
      <c r="BX43" s="12"/>
      <c r="BY43" s="12"/>
      <c r="BZ43" s="12"/>
      <c r="CA43" s="12"/>
    </row>
    <row r="44" spans="1:79" s="2" customFormat="1" ht="13.5">
      <c r="A44" s="6"/>
      <c r="B44" s="8" t="s">
        <v>33</v>
      </c>
      <c r="C44" s="13">
        <v>1562959</v>
      </c>
      <c r="D44" s="13">
        <v>736729</v>
      </c>
      <c r="E44" s="13">
        <v>826230</v>
      </c>
      <c r="F44" s="13">
        <v>90644</v>
      </c>
      <c r="G44" s="13">
        <v>46273</v>
      </c>
      <c r="H44" s="13">
        <v>44371</v>
      </c>
      <c r="I44" s="13">
        <v>107268</v>
      </c>
      <c r="J44" s="13">
        <v>55156</v>
      </c>
      <c r="K44" s="13">
        <v>52112</v>
      </c>
      <c r="L44" s="13">
        <v>118849</v>
      </c>
      <c r="M44" s="13">
        <v>60814</v>
      </c>
      <c r="N44" s="13">
        <v>58035</v>
      </c>
      <c r="O44" s="13">
        <v>116014</v>
      </c>
      <c r="P44" s="13">
        <v>58300</v>
      </c>
      <c r="Q44" s="13">
        <v>57714</v>
      </c>
      <c r="R44" s="13">
        <v>78372</v>
      </c>
      <c r="S44" s="13">
        <v>35376</v>
      </c>
      <c r="T44" s="13">
        <v>42996</v>
      </c>
      <c r="U44" s="13">
        <v>87970</v>
      </c>
      <c r="V44" s="13">
        <v>41208</v>
      </c>
      <c r="W44" s="13">
        <v>46762</v>
      </c>
      <c r="X44" s="13">
        <v>99988</v>
      </c>
      <c r="Y44" s="13">
        <v>48376</v>
      </c>
      <c r="Z44" s="13">
        <v>51612</v>
      </c>
      <c r="AA44" s="13">
        <v>118945</v>
      </c>
      <c r="AB44" s="13">
        <v>58678</v>
      </c>
      <c r="AC44" s="13">
        <v>60267</v>
      </c>
      <c r="AD44" s="13">
        <v>123236</v>
      </c>
      <c r="AE44" s="13">
        <v>60828</v>
      </c>
      <c r="AF44" s="13">
        <v>62408</v>
      </c>
      <c r="AG44" s="13">
        <v>94975</v>
      </c>
      <c r="AH44" s="13">
        <v>44442</v>
      </c>
      <c r="AI44" s="13">
        <v>50533</v>
      </c>
      <c r="AJ44" s="13">
        <v>96291</v>
      </c>
      <c r="AK44" s="13">
        <v>44703</v>
      </c>
      <c r="AL44" s="13">
        <v>51588</v>
      </c>
      <c r="AM44" s="13">
        <v>102879</v>
      </c>
      <c r="AN44" s="13">
        <v>48082</v>
      </c>
      <c r="AO44" s="13">
        <v>54797</v>
      </c>
      <c r="AP44" s="13">
        <v>97668</v>
      </c>
      <c r="AQ44" s="13">
        <v>45104</v>
      </c>
      <c r="AR44" s="13">
        <v>52564</v>
      </c>
      <c r="AS44" s="13">
        <v>78773</v>
      </c>
      <c r="AT44" s="13">
        <v>32956</v>
      </c>
      <c r="AU44" s="13">
        <v>45817</v>
      </c>
      <c r="AV44" s="13">
        <v>58165</v>
      </c>
      <c r="AW44" s="13">
        <v>23082</v>
      </c>
      <c r="AX44" s="13">
        <v>35083</v>
      </c>
      <c r="AY44" s="13">
        <v>44708</v>
      </c>
      <c r="AZ44" s="13">
        <v>17171</v>
      </c>
      <c r="BA44" s="13">
        <v>27537</v>
      </c>
      <c r="BB44" s="13">
        <v>28643</v>
      </c>
      <c r="BC44" s="13">
        <v>10184</v>
      </c>
      <c r="BD44" s="13">
        <v>18459</v>
      </c>
      <c r="BE44" s="13">
        <v>13565</v>
      </c>
      <c r="BF44" s="13">
        <v>4084</v>
      </c>
      <c r="BG44" s="13">
        <v>9481</v>
      </c>
      <c r="BH44" s="13">
        <v>4404</v>
      </c>
      <c r="BI44" s="13">
        <v>1156</v>
      </c>
      <c r="BJ44" s="13">
        <v>3248</v>
      </c>
      <c r="BK44" s="13">
        <v>675</v>
      </c>
      <c r="BL44" s="13">
        <v>157</v>
      </c>
      <c r="BM44" s="13">
        <v>518</v>
      </c>
      <c r="BN44" s="13">
        <v>58</v>
      </c>
      <c r="BO44" s="13">
        <v>15</v>
      </c>
      <c r="BP44" s="13">
        <v>43</v>
      </c>
      <c r="BQ44" s="13">
        <v>869</v>
      </c>
      <c r="BR44" s="13">
        <v>584</v>
      </c>
      <c r="BS44" s="13">
        <v>285</v>
      </c>
      <c r="BT44" s="14"/>
      <c r="BU44" s="14"/>
      <c r="BV44" s="14"/>
      <c r="BW44" s="14"/>
      <c r="BX44" s="14"/>
      <c r="BY44" s="14"/>
      <c r="BZ44" s="14"/>
      <c r="CA44" s="14"/>
    </row>
    <row r="45" spans="1:79" s="1" customFormat="1" ht="13.5">
      <c r="A45" s="4"/>
      <c r="B45" s="7" t="s">
        <v>26</v>
      </c>
      <c r="C45" s="15">
        <v>142517</v>
      </c>
      <c r="D45" s="15">
        <v>67203</v>
      </c>
      <c r="E45" s="15">
        <v>75314</v>
      </c>
      <c r="F45" s="9">
        <v>7951</v>
      </c>
      <c r="G45" s="9">
        <v>3999</v>
      </c>
      <c r="H45" s="9">
        <v>3952</v>
      </c>
      <c r="I45" s="9">
        <v>8862</v>
      </c>
      <c r="J45" s="9">
        <v>4482</v>
      </c>
      <c r="K45" s="9">
        <v>4380</v>
      </c>
      <c r="L45" s="9">
        <v>10346</v>
      </c>
      <c r="M45" s="9">
        <v>5331</v>
      </c>
      <c r="N45" s="9">
        <v>5015</v>
      </c>
      <c r="O45" s="9">
        <v>10626</v>
      </c>
      <c r="P45" s="9">
        <v>5284</v>
      </c>
      <c r="Q45" s="9">
        <v>5342</v>
      </c>
      <c r="R45" s="9">
        <v>7937</v>
      </c>
      <c r="S45" s="9">
        <v>3558</v>
      </c>
      <c r="T45" s="9">
        <v>4379</v>
      </c>
      <c r="U45" s="9">
        <v>8328</v>
      </c>
      <c r="V45" s="9">
        <v>3881</v>
      </c>
      <c r="W45" s="9">
        <v>4447</v>
      </c>
      <c r="X45" s="9">
        <v>8877</v>
      </c>
      <c r="Y45" s="9">
        <v>4227</v>
      </c>
      <c r="Z45" s="9">
        <v>4650</v>
      </c>
      <c r="AA45" s="9">
        <v>9673</v>
      </c>
      <c r="AB45" s="9">
        <v>4712</v>
      </c>
      <c r="AC45" s="9">
        <v>4961</v>
      </c>
      <c r="AD45" s="9">
        <v>11198</v>
      </c>
      <c r="AE45" s="9">
        <v>5571</v>
      </c>
      <c r="AF45" s="9">
        <v>5627</v>
      </c>
      <c r="AG45" s="9">
        <v>11240</v>
      </c>
      <c r="AH45" s="9">
        <v>5528</v>
      </c>
      <c r="AI45" s="9">
        <v>5712</v>
      </c>
      <c r="AJ45" s="9">
        <v>8453</v>
      </c>
      <c r="AK45" s="9">
        <v>4050</v>
      </c>
      <c r="AL45" s="9">
        <v>4403</v>
      </c>
      <c r="AM45" s="9">
        <v>8121</v>
      </c>
      <c r="AN45" s="9">
        <v>3785</v>
      </c>
      <c r="AO45" s="9">
        <v>4336</v>
      </c>
      <c r="AP45" s="9">
        <v>8269</v>
      </c>
      <c r="AQ45" s="9">
        <v>3920</v>
      </c>
      <c r="AR45" s="9">
        <v>4349</v>
      </c>
      <c r="AS45" s="9">
        <v>7443</v>
      </c>
      <c r="AT45" s="9">
        <v>3364</v>
      </c>
      <c r="AU45" s="9">
        <v>4079</v>
      </c>
      <c r="AV45" s="9">
        <v>5685</v>
      </c>
      <c r="AW45" s="9">
        <v>2324</v>
      </c>
      <c r="AX45" s="9">
        <v>3361</v>
      </c>
      <c r="AY45" s="9">
        <v>4034</v>
      </c>
      <c r="AZ45" s="9">
        <v>1495</v>
      </c>
      <c r="BA45" s="9">
        <v>2539</v>
      </c>
      <c r="BB45" s="9">
        <v>2955</v>
      </c>
      <c r="BC45" s="9">
        <v>973</v>
      </c>
      <c r="BD45" s="9">
        <v>1982</v>
      </c>
      <c r="BE45" s="9">
        <v>1666</v>
      </c>
      <c r="BF45" s="9">
        <v>504</v>
      </c>
      <c r="BG45" s="9">
        <v>1162</v>
      </c>
      <c r="BH45" s="9">
        <v>580</v>
      </c>
      <c r="BI45" s="9">
        <v>126</v>
      </c>
      <c r="BJ45" s="9">
        <v>454</v>
      </c>
      <c r="BK45" s="9">
        <v>143</v>
      </c>
      <c r="BL45" s="9">
        <v>17</v>
      </c>
      <c r="BM45" s="9">
        <v>126</v>
      </c>
      <c r="BN45" s="9">
        <v>15</v>
      </c>
      <c r="BO45" s="9">
        <v>2</v>
      </c>
      <c r="BP45" s="9">
        <v>13</v>
      </c>
      <c r="BQ45" s="9">
        <v>115</v>
      </c>
      <c r="BR45" s="9">
        <v>70</v>
      </c>
      <c r="BS45" s="9">
        <v>45</v>
      </c>
      <c r="BT45" s="10"/>
      <c r="BU45" s="10"/>
      <c r="BV45" s="10"/>
      <c r="BW45" s="10"/>
      <c r="BX45" s="10"/>
      <c r="BY45" s="10"/>
      <c r="BZ45" s="10"/>
      <c r="CA45" s="10"/>
    </row>
    <row r="46" spans="1:79" ht="13.5">
      <c r="A46" s="5" t="s">
        <v>37</v>
      </c>
      <c r="B46" s="3" t="s">
        <v>27</v>
      </c>
      <c r="C46" s="11">
        <v>93058</v>
      </c>
      <c r="D46" s="11">
        <v>43998</v>
      </c>
      <c r="E46" s="11">
        <v>49060</v>
      </c>
      <c r="F46" s="11">
        <v>5365</v>
      </c>
      <c r="G46" s="11">
        <v>2647</v>
      </c>
      <c r="H46" s="11">
        <v>2718</v>
      </c>
      <c r="I46" s="11">
        <v>5718</v>
      </c>
      <c r="J46" s="11">
        <v>2885</v>
      </c>
      <c r="K46" s="11">
        <v>2833</v>
      </c>
      <c r="L46" s="11">
        <v>6461</v>
      </c>
      <c r="M46" s="11">
        <v>3324</v>
      </c>
      <c r="N46" s="11">
        <v>3137</v>
      </c>
      <c r="O46" s="11">
        <v>7039</v>
      </c>
      <c r="P46" s="11">
        <v>3503</v>
      </c>
      <c r="Q46" s="11">
        <v>3536</v>
      </c>
      <c r="R46" s="11">
        <v>5497</v>
      </c>
      <c r="S46" s="11">
        <v>2462</v>
      </c>
      <c r="T46" s="11">
        <v>3035</v>
      </c>
      <c r="U46" s="11">
        <v>5847</v>
      </c>
      <c r="V46" s="11">
        <v>2761</v>
      </c>
      <c r="W46" s="11">
        <v>3086</v>
      </c>
      <c r="X46" s="11">
        <v>6033</v>
      </c>
      <c r="Y46" s="11">
        <v>2876</v>
      </c>
      <c r="Z46" s="11">
        <v>3157</v>
      </c>
      <c r="AA46" s="11">
        <v>6346</v>
      </c>
      <c r="AB46" s="11">
        <v>3097</v>
      </c>
      <c r="AC46" s="11">
        <v>3249</v>
      </c>
      <c r="AD46" s="11">
        <v>7197</v>
      </c>
      <c r="AE46" s="11">
        <v>3605</v>
      </c>
      <c r="AF46" s="11">
        <v>3592</v>
      </c>
      <c r="AG46" s="11">
        <v>7353</v>
      </c>
      <c r="AH46" s="11">
        <v>3566</v>
      </c>
      <c r="AI46" s="11">
        <v>3787</v>
      </c>
      <c r="AJ46" s="11">
        <v>5801</v>
      </c>
      <c r="AK46" s="11">
        <v>2763</v>
      </c>
      <c r="AL46" s="11">
        <v>3038</v>
      </c>
      <c r="AM46" s="11">
        <v>5416</v>
      </c>
      <c r="AN46" s="11">
        <v>2556</v>
      </c>
      <c r="AO46" s="11">
        <v>2860</v>
      </c>
      <c r="AP46" s="11">
        <v>5294</v>
      </c>
      <c r="AQ46" s="11">
        <v>2545</v>
      </c>
      <c r="AR46" s="11">
        <v>2749</v>
      </c>
      <c r="AS46" s="11">
        <v>4508</v>
      </c>
      <c r="AT46" s="11">
        <v>2057</v>
      </c>
      <c r="AU46" s="11">
        <v>2451</v>
      </c>
      <c r="AV46" s="11">
        <v>3486</v>
      </c>
      <c r="AW46" s="11">
        <v>1410</v>
      </c>
      <c r="AX46" s="11">
        <v>2076</v>
      </c>
      <c r="AY46" s="11">
        <v>2480</v>
      </c>
      <c r="AZ46" s="11">
        <v>921</v>
      </c>
      <c r="BA46" s="11">
        <v>1559</v>
      </c>
      <c r="BB46" s="11">
        <v>1747</v>
      </c>
      <c r="BC46" s="11">
        <v>570</v>
      </c>
      <c r="BD46" s="11">
        <v>1177</v>
      </c>
      <c r="BE46" s="11">
        <v>955</v>
      </c>
      <c r="BF46" s="11">
        <v>301</v>
      </c>
      <c r="BG46" s="11">
        <v>654</v>
      </c>
      <c r="BH46" s="11">
        <v>317</v>
      </c>
      <c r="BI46" s="11">
        <v>69</v>
      </c>
      <c r="BJ46" s="11">
        <v>248</v>
      </c>
      <c r="BK46" s="11">
        <v>74</v>
      </c>
      <c r="BL46" s="11">
        <v>10</v>
      </c>
      <c r="BM46" s="11">
        <v>64</v>
      </c>
      <c r="BN46" s="11">
        <v>9</v>
      </c>
      <c r="BO46" s="11">
        <v>0</v>
      </c>
      <c r="BP46" s="11">
        <v>9</v>
      </c>
      <c r="BQ46" s="11">
        <v>115</v>
      </c>
      <c r="BR46" s="11">
        <v>70</v>
      </c>
      <c r="BS46" s="11">
        <v>45</v>
      </c>
      <c r="BT46" s="12"/>
      <c r="BU46" s="12"/>
      <c r="BV46" s="12"/>
      <c r="BW46" s="12"/>
      <c r="BX46" s="12"/>
      <c r="BY46" s="12"/>
      <c r="BZ46" s="12"/>
      <c r="CA46" s="12"/>
    </row>
    <row r="47" spans="1:79" ht="13.5">
      <c r="A47" s="5" t="s">
        <v>39</v>
      </c>
      <c r="B47" s="3" t="s">
        <v>28</v>
      </c>
      <c r="C47" s="11">
        <v>17275</v>
      </c>
      <c r="D47" s="11">
        <v>8114</v>
      </c>
      <c r="E47" s="11">
        <v>9161</v>
      </c>
      <c r="F47" s="11">
        <v>897</v>
      </c>
      <c r="G47" s="11">
        <v>473</v>
      </c>
      <c r="H47" s="11">
        <v>424</v>
      </c>
      <c r="I47" s="11">
        <v>1094</v>
      </c>
      <c r="J47" s="11">
        <v>554</v>
      </c>
      <c r="K47" s="11">
        <v>540</v>
      </c>
      <c r="L47" s="11">
        <v>1501</v>
      </c>
      <c r="M47" s="11">
        <v>761</v>
      </c>
      <c r="N47" s="11">
        <v>740</v>
      </c>
      <c r="O47" s="11">
        <v>1427</v>
      </c>
      <c r="P47" s="11">
        <v>666</v>
      </c>
      <c r="Q47" s="11">
        <v>761</v>
      </c>
      <c r="R47" s="11">
        <v>910</v>
      </c>
      <c r="S47" s="11">
        <v>377</v>
      </c>
      <c r="T47" s="11">
        <v>533</v>
      </c>
      <c r="U47" s="11">
        <v>901</v>
      </c>
      <c r="V47" s="11">
        <v>421</v>
      </c>
      <c r="W47" s="11">
        <v>480</v>
      </c>
      <c r="X47" s="11">
        <v>913</v>
      </c>
      <c r="Y47" s="11">
        <v>424</v>
      </c>
      <c r="Z47" s="11">
        <v>489</v>
      </c>
      <c r="AA47" s="11">
        <v>1146</v>
      </c>
      <c r="AB47" s="11">
        <v>534</v>
      </c>
      <c r="AC47" s="11">
        <v>612</v>
      </c>
      <c r="AD47" s="11">
        <v>1591</v>
      </c>
      <c r="AE47" s="11">
        <v>768</v>
      </c>
      <c r="AF47" s="11">
        <v>823</v>
      </c>
      <c r="AG47" s="11">
        <v>1662</v>
      </c>
      <c r="AH47" s="11">
        <v>843</v>
      </c>
      <c r="AI47" s="11">
        <v>819</v>
      </c>
      <c r="AJ47" s="11">
        <v>1013</v>
      </c>
      <c r="AK47" s="11">
        <v>518</v>
      </c>
      <c r="AL47" s="11">
        <v>495</v>
      </c>
      <c r="AM47" s="11">
        <v>858</v>
      </c>
      <c r="AN47" s="11">
        <v>406</v>
      </c>
      <c r="AO47" s="11">
        <v>452</v>
      </c>
      <c r="AP47" s="11">
        <v>833</v>
      </c>
      <c r="AQ47" s="11">
        <v>396</v>
      </c>
      <c r="AR47" s="11">
        <v>437</v>
      </c>
      <c r="AS47" s="11">
        <v>810</v>
      </c>
      <c r="AT47" s="11">
        <v>370</v>
      </c>
      <c r="AU47" s="11">
        <v>440</v>
      </c>
      <c r="AV47" s="11">
        <v>624</v>
      </c>
      <c r="AW47" s="11">
        <v>271</v>
      </c>
      <c r="AX47" s="11">
        <v>353</v>
      </c>
      <c r="AY47" s="11">
        <v>428</v>
      </c>
      <c r="AZ47" s="11">
        <v>148</v>
      </c>
      <c r="BA47" s="11">
        <v>280</v>
      </c>
      <c r="BB47" s="11">
        <v>340</v>
      </c>
      <c r="BC47" s="11">
        <v>108</v>
      </c>
      <c r="BD47" s="11">
        <v>232</v>
      </c>
      <c r="BE47" s="11">
        <v>218</v>
      </c>
      <c r="BF47" s="11">
        <v>61</v>
      </c>
      <c r="BG47" s="11">
        <v>157</v>
      </c>
      <c r="BH47" s="11">
        <v>85</v>
      </c>
      <c r="BI47" s="11">
        <v>13</v>
      </c>
      <c r="BJ47" s="11">
        <v>72</v>
      </c>
      <c r="BK47" s="11">
        <v>23</v>
      </c>
      <c r="BL47" s="11">
        <v>1</v>
      </c>
      <c r="BM47" s="11">
        <v>22</v>
      </c>
      <c r="BN47" s="11">
        <v>1</v>
      </c>
      <c r="BO47" s="11">
        <v>1</v>
      </c>
      <c r="BP47" s="11">
        <v>0</v>
      </c>
      <c r="BQ47" s="11"/>
      <c r="BR47" s="11"/>
      <c r="BS47" s="11"/>
      <c r="BT47" s="12"/>
      <c r="BU47" s="12"/>
      <c r="BV47" s="12"/>
      <c r="BW47" s="12"/>
      <c r="BX47" s="12"/>
      <c r="BY47" s="12"/>
      <c r="BZ47" s="12"/>
      <c r="CA47" s="12"/>
    </row>
    <row r="48" spans="1:79" ht="13.5">
      <c r="A48" s="5"/>
      <c r="B48" s="3" t="s">
        <v>29</v>
      </c>
      <c r="C48" s="11">
        <v>6279</v>
      </c>
      <c r="D48" s="11">
        <v>2963</v>
      </c>
      <c r="E48" s="11">
        <v>3316</v>
      </c>
      <c r="F48" s="11">
        <v>323</v>
      </c>
      <c r="G48" s="11">
        <v>179</v>
      </c>
      <c r="H48" s="11">
        <v>144</v>
      </c>
      <c r="I48" s="11">
        <v>440</v>
      </c>
      <c r="J48" s="11">
        <v>220</v>
      </c>
      <c r="K48" s="11">
        <v>220</v>
      </c>
      <c r="L48" s="11">
        <v>434</v>
      </c>
      <c r="M48" s="11">
        <v>230</v>
      </c>
      <c r="N48" s="11">
        <v>204</v>
      </c>
      <c r="O48" s="11">
        <v>397</v>
      </c>
      <c r="P48" s="11">
        <v>198</v>
      </c>
      <c r="Q48" s="11">
        <v>199</v>
      </c>
      <c r="R48" s="11">
        <v>259</v>
      </c>
      <c r="S48" s="11">
        <v>128</v>
      </c>
      <c r="T48" s="11">
        <v>131</v>
      </c>
      <c r="U48" s="11">
        <v>329</v>
      </c>
      <c r="V48" s="11">
        <v>134</v>
      </c>
      <c r="W48" s="11">
        <v>195</v>
      </c>
      <c r="X48" s="11">
        <v>381</v>
      </c>
      <c r="Y48" s="11">
        <v>183</v>
      </c>
      <c r="Z48" s="11">
        <v>198</v>
      </c>
      <c r="AA48" s="11">
        <v>405</v>
      </c>
      <c r="AB48" s="11">
        <v>217</v>
      </c>
      <c r="AC48" s="11">
        <v>188</v>
      </c>
      <c r="AD48" s="11">
        <v>452</v>
      </c>
      <c r="AE48" s="11">
        <v>237</v>
      </c>
      <c r="AF48" s="11">
        <v>215</v>
      </c>
      <c r="AG48" s="11">
        <v>444</v>
      </c>
      <c r="AH48" s="11">
        <v>228</v>
      </c>
      <c r="AI48" s="11">
        <v>216</v>
      </c>
      <c r="AJ48" s="11">
        <v>308</v>
      </c>
      <c r="AK48" s="11">
        <v>151</v>
      </c>
      <c r="AL48" s="11">
        <v>157</v>
      </c>
      <c r="AM48" s="11">
        <v>360</v>
      </c>
      <c r="AN48" s="11">
        <v>160</v>
      </c>
      <c r="AO48" s="11">
        <v>200</v>
      </c>
      <c r="AP48" s="11">
        <v>398</v>
      </c>
      <c r="AQ48" s="11">
        <v>184</v>
      </c>
      <c r="AR48" s="11">
        <v>214</v>
      </c>
      <c r="AS48" s="11">
        <v>405</v>
      </c>
      <c r="AT48" s="11">
        <v>174</v>
      </c>
      <c r="AU48" s="11">
        <v>231</v>
      </c>
      <c r="AV48" s="11">
        <v>322</v>
      </c>
      <c r="AW48" s="11">
        <v>130</v>
      </c>
      <c r="AX48" s="11">
        <v>192</v>
      </c>
      <c r="AY48" s="11">
        <v>236</v>
      </c>
      <c r="AZ48" s="11">
        <v>88</v>
      </c>
      <c r="BA48" s="11">
        <v>148</v>
      </c>
      <c r="BB48" s="11">
        <v>207</v>
      </c>
      <c r="BC48" s="11">
        <v>75</v>
      </c>
      <c r="BD48" s="11">
        <v>132</v>
      </c>
      <c r="BE48" s="11">
        <v>124</v>
      </c>
      <c r="BF48" s="11">
        <v>38</v>
      </c>
      <c r="BG48" s="11">
        <v>86</v>
      </c>
      <c r="BH48" s="11">
        <v>43</v>
      </c>
      <c r="BI48" s="11">
        <v>8</v>
      </c>
      <c r="BJ48" s="11">
        <v>35</v>
      </c>
      <c r="BK48" s="11">
        <v>12</v>
      </c>
      <c r="BL48" s="11">
        <v>1</v>
      </c>
      <c r="BM48" s="11">
        <v>11</v>
      </c>
      <c r="BN48" s="11">
        <v>0</v>
      </c>
      <c r="BO48" s="11">
        <v>0</v>
      </c>
      <c r="BP48" s="11">
        <v>0</v>
      </c>
      <c r="BQ48" s="11"/>
      <c r="BR48" s="11"/>
      <c r="BS48" s="11"/>
      <c r="BT48" s="12"/>
      <c r="BU48" s="12"/>
      <c r="BV48" s="12"/>
      <c r="BW48" s="12"/>
      <c r="BX48" s="12"/>
      <c r="BY48" s="12"/>
      <c r="BZ48" s="12"/>
      <c r="CA48" s="12"/>
    </row>
    <row r="49" spans="1:79" ht="13.5">
      <c r="A49" s="5"/>
      <c r="B49" s="3" t="s">
        <v>30</v>
      </c>
      <c r="C49" s="11">
        <v>8111</v>
      </c>
      <c r="D49" s="11">
        <v>3847</v>
      </c>
      <c r="E49" s="11">
        <v>4264</v>
      </c>
      <c r="F49" s="11">
        <v>420</v>
      </c>
      <c r="G49" s="11">
        <v>216</v>
      </c>
      <c r="H49" s="11">
        <v>204</v>
      </c>
      <c r="I49" s="11">
        <v>515</v>
      </c>
      <c r="J49" s="11">
        <v>252</v>
      </c>
      <c r="K49" s="11">
        <v>263</v>
      </c>
      <c r="L49" s="11">
        <v>651</v>
      </c>
      <c r="M49" s="11">
        <v>362</v>
      </c>
      <c r="N49" s="11">
        <v>289</v>
      </c>
      <c r="O49" s="11">
        <v>551</v>
      </c>
      <c r="P49" s="11">
        <v>279</v>
      </c>
      <c r="Q49" s="11">
        <v>272</v>
      </c>
      <c r="R49" s="11">
        <v>390</v>
      </c>
      <c r="S49" s="11">
        <v>188</v>
      </c>
      <c r="T49" s="11">
        <v>202</v>
      </c>
      <c r="U49" s="11">
        <v>393</v>
      </c>
      <c r="V49" s="11">
        <v>185</v>
      </c>
      <c r="W49" s="11">
        <v>208</v>
      </c>
      <c r="X49" s="11">
        <v>443</v>
      </c>
      <c r="Y49" s="11">
        <v>217</v>
      </c>
      <c r="Z49" s="11">
        <v>226</v>
      </c>
      <c r="AA49" s="11">
        <v>501</v>
      </c>
      <c r="AB49" s="11">
        <v>251</v>
      </c>
      <c r="AC49" s="11">
        <v>250</v>
      </c>
      <c r="AD49" s="11">
        <v>634</v>
      </c>
      <c r="AE49" s="11">
        <v>317</v>
      </c>
      <c r="AF49" s="11">
        <v>317</v>
      </c>
      <c r="AG49" s="11">
        <v>565</v>
      </c>
      <c r="AH49" s="11">
        <v>279</v>
      </c>
      <c r="AI49" s="11">
        <v>286</v>
      </c>
      <c r="AJ49" s="11">
        <v>465</v>
      </c>
      <c r="AK49" s="11">
        <v>217</v>
      </c>
      <c r="AL49" s="11">
        <v>248</v>
      </c>
      <c r="AM49" s="11">
        <v>491</v>
      </c>
      <c r="AN49" s="11">
        <v>231</v>
      </c>
      <c r="AO49" s="11">
        <v>260</v>
      </c>
      <c r="AP49" s="11">
        <v>515</v>
      </c>
      <c r="AQ49" s="11">
        <v>221</v>
      </c>
      <c r="AR49" s="11">
        <v>294</v>
      </c>
      <c r="AS49" s="11">
        <v>557</v>
      </c>
      <c r="AT49" s="11">
        <v>255</v>
      </c>
      <c r="AU49" s="11">
        <v>302</v>
      </c>
      <c r="AV49" s="11">
        <v>408</v>
      </c>
      <c r="AW49" s="11">
        <v>172</v>
      </c>
      <c r="AX49" s="11">
        <v>236</v>
      </c>
      <c r="AY49" s="11">
        <v>269</v>
      </c>
      <c r="AZ49" s="11">
        <v>94</v>
      </c>
      <c r="BA49" s="11">
        <v>175</v>
      </c>
      <c r="BB49" s="11">
        <v>202</v>
      </c>
      <c r="BC49" s="11">
        <v>68</v>
      </c>
      <c r="BD49" s="11">
        <v>134</v>
      </c>
      <c r="BE49" s="11">
        <v>101</v>
      </c>
      <c r="BF49" s="11">
        <v>33</v>
      </c>
      <c r="BG49" s="11">
        <v>68</v>
      </c>
      <c r="BH49" s="11">
        <v>33</v>
      </c>
      <c r="BI49" s="11">
        <v>8</v>
      </c>
      <c r="BJ49" s="11">
        <v>25</v>
      </c>
      <c r="BK49" s="11">
        <v>5</v>
      </c>
      <c r="BL49" s="11">
        <v>2</v>
      </c>
      <c r="BM49" s="11">
        <v>3</v>
      </c>
      <c r="BN49" s="11">
        <v>2</v>
      </c>
      <c r="BO49" s="11">
        <v>0</v>
      </c>
      <c r="BP49" s="11">
        <v>2</v>
      </c>
      <c r="BQ49" s="11"/>
      <c r="BR49" s="11"/>
      <c r="BS49" s="11"/>
      <c r="BT49" s="12"/>
      <c r="BU49" s="12"/>
      <c r="BV49" s="12"/>
      <c r="BW49" s="12"/>
      <c r="BX49" s="12"/>
      <c r="BY49" s="12"/>
      <c r="BZ49" s="12"/>
      <c r="CA49" s="12"/>
    </row>
    <row r="50" spans="1:79" ht="13.5">
      <c r="A50" s="5"/>
      <c r="B50" s="3" t="s">
        <v>31</v>
      </c>
      <c r="C50" s="11">
        <v>10997</v>
      </c>
      <c r="D50" s="11">
        <v>5236</v>
      </c>
      <c r="E50" s="11">
        <v>5761</v>
      </c>
      <c r="F50" s="11">
        <v>596</v>
      </c>
      <c r="G50" s="11">
        <v>310</v>
      </c>
      <c r="H50" s="11">
        <v>286</v>
      </c>
      <c r="I50" s="11">
        <v>675</v>
      </c>
      <c r="J50" s="11">
        <v>355</v>
      </c>
      <c r="K50" s="11">
        <v>320</v>
      </c>
      <c r="L50" s="11">
        <v>838</v>
      </c>
      <c r="M50" s="11">
        <v>429</v>
      </c>
      <c r="N50" s="11">
        <v>409</v>
      </c>
      <c r="O50" s="11">
        <v>742</v>
      </c>
      <c r="P50" s="11">
        <v>390</v>
      </c>
      <c r="Q50" s="11">
        <v>352</v>
      </c>
      <c r="R50" s="11">
        <v>540</v>
      </c>
      <c r="S50" s="11">
        <v>267</v>
      </c>
      <c r="T50" s="11">
        <v>273</v>
      </c>
      <c r="U50" s="11">
        <v>506</v>
      </c>
      <c r="V50" s="11">
        <v>242</v>
      </c>
      <c r="W50" s="11">
        <v>264</v>
      </c>
      <c r="X50" s="11">
        <v>628</v>
      </c>
      <c r="Y50" s="11">
        <v>308</v>
      </c>
      <c r="Z50" s="11">
        <v>320</v>
      </c>
      <c r="AA50" s="11">
        <v>747</v>
      </c>
      <c r="AB50" s="11">
        <v>361</v>
      </c>
      <c r="AC50" s="11">
        <v>386</v>
      </c>
      <c r="AD50" s="11">
        <v>803</v>
      </c>
      <c r="AE50" s="11">
        <v>417</v>
      </c>
      <c r="AF50" s="11">
        <v>386</v>
      </c>
      <c r="AG50" s="11">
        <v>770</v>
      </c>
      <c r="AH50" s="11">
        <v>390</v>
      </c>
      <c r="AI50" s="11">
        <v>380</v>
      </c>
      <c r="AJ50" s="11">
        <v>573</v>
      </c>
      <c r="AK50" s="11">
        <v>269</v>
      </c>
      <c r="AL50" s="11">
        <v>304</v>
      </c>
      <c r="AM50" s="11">
        <v>614</v>
      </c>
      <c r="AN50" s="11">
        <v>260</v>
      </c>
      <c r="AO50" s="11">
        <v>354</v>
      </c>
      <c r="AP50" s="11">
        <v>749</v>
      </c>
      <c r="AQ50" s="11">
        <v>364</v>
      </c>
      <c r="AR50" s="11">
        <v>385</v>
      </c>
      <c r="AS50" s="11">
        <v>696</v>
      </c>
      <c r="AT50" s="11">
        <v>316</v>
      </c>
      <c r="AU50" s="11">
        <v>380</v>
      </c>
      <c r="AV50" s="11">
        <v>535</v>
      </c>
      <c r="AW50" s="11">
        <v>222</v>
      </c>
      <c r="AX50" s="11">
        <v>313</v>
      </c>
      <c r="AY50" s="11">
        <v>398</v>
      </c>
      <c r="AZ50" s="11">
        <v>156</v>
      </c>
      <c r="BA50" s="11">
        <v>242</v>
      </c>
      <c r="BB50" s="11">
        <v>316</v>
      </c>
      <c r="BC50" s="11">
        <v>103</v>
      </c>
      <c r="BD50" s="11">
        <v>213</v>
      </c>
      <c r="BE50" s="11">
        <v>180</v>
      </c>
      <c r="BF50" s="11">
        <v>50</v>
      </c>
      <c r="BG50" s="11">
        <v>130</v>
      </c>
      <c r="BH50" s="11">
        <v>70</v>
      </c>
      <c r="BI50" s="11">
        <v>24</v>
      </c>
      <c r="BJ50" s="11">
        <v>46</v>
      </c>
      <c r="BK50" s="11">
        <v>19</v>
      </c>
      <c r="BL50" s="11">
        <v>2</v>
      </c>
      <c r="BM50" s="11">
        <v>17</v>
      </c>
      <c r="BN50" s="11">
        <v>2</v>
      </c>
      <c r="BO50" s="11">
        <v>1</v>
      </c>
      <c r="BP50" s="11">
        <v>1</v>
      </c>
      <c r="BQ50" s="11"/>
      <c r="BR50" s="11"/>
      <c r="BS50" s="11"/>
      <c r="BT50" s="12"/>
      <c r="BU50" s="12"/>
      <c r="BV50" s="12"/>
      <c r="BW50" s="12"/>
      <c r="BX50" s="12"/>
      <c r="BY50" s="12"/>
      <c r="BZ50" s="12"/>
      <c r="CA50" s="12"/>
    </row>
    <row r="51" spans="1:79" ht="13.5">
      <c r="A51" s="5"/>
      <c r="B51" s="3" t="s">
        <v>32</v>
      </c>
      <c r="C51" s="11">
        <v>6797</v>
      </c>
      <c r="D51" s="11">
        <v>3045</v>
      </c>
      <c r="E51" s="11">
        <v>3752</v>
      </c>
      <c r="F51" s="11">
        <v>350</v>
      </c>
      <c r="G51" s="11">
        <v>174</v>
      </c>
      <c r="H51" s="11">
        <v>176</v>
      </c>
      <c r="I51" s="11">
        <v>420</v>
      </c>
      <c r="J51" s="11">
        <v>216</v>
      </c>
      <c r="K51" s="11">
        <v>204</v>
      </c>
      <c r="L51" s="11">
        <v>461</v>
      </c>
      <c r="M51" s="11">
        <v>225</v>
      </c>
      <c r="N51" s="11">
        <v>236</v>
      </c>
      <c r="O51" s="11">
        <v>470</v>
      </c>
      <c r="P51" s="11">
        <v>248</v>
      </c>
      <c r="Q51" s="11">
        <v>222</v>
      </c>
      <c r="R51" s="11">
        <v>341</v>
      </c>
      <c r="S51" s="11">
        <v>136</v>
      </c>
      <c r="T51" s="11">
        <v>205</v>
      </c>
      <c r="U51" s="11">
        <v>352</v>
      </c>
      <c r="V51" s="11">
        <v>138</v>
      </c>
      <c r="W51" s="11">
        <v>214</v>
      </c>
      <c r="X51" s="11">
        <v>479</v>
      </c>
      <c r="Y51" s="11">
        <v>219</v>
      </c>
      <c r="Z51" s="11">
        <v>260</v>
      </c>
      <c r="AA51" s="11">
        <v>528</v>
      </c>
      <c r="AB51" s="11">
        <v>252</v>
      </c>
      <c r="AC51" s="11">
        <v>276</v>
      </c>
      <c r="AD51" s="11">
        <v>521</v>
      </c>
      <c r="AE51" s="11">
        <v>227</v>
      </c>
      <c r="AF51" s="11">
        <v>294</v>
      </c>
      <c r="AG51" s="11">
        <v>446</v>
      </c>
      <c r="AH51" s="11">
        <v>222</v>
      </c>
      <c r="AI51" s="11">
        <v>224</v>
      </c>
      <c r="AJ51" s="11">
        <v>293</v>
      </c>
      <c r="AK51" s="11">
        <v>132</v>
      </c>
      <c r="AL51" s="11">
        <v>161</v>
      </c>
      <c r="AM51" s="11">
        <v>382</v>
      </c>
      <c r="AN51" s="11">
        <v>172</v>
      </c>
      <c r="AO51" s="11">
        <v>210</v>
      </c>
      <c r="AP51" s="11">
        <v>480</v>
      </c>
      <c r="AQ51" s="11">
        <v>210</v>
      </c>
      <c r="AR51" s="11">
        <v>270</v>
      </c>
      <c r="AS51" s="11">
        <v>467</v>
      </c>
      <c r="AT51" s="11">
        <v>192</v>
      </c>
      <c r="AU51" s="11">
        <v>275</v>
      </c>
      <c r="AV51" s="11">
        <v>310</v>
      </c>
      <c r="AW51" s="11">
        <v>119</v>
      </c>
      <c r="AX51" s="11">
        <v>191</v>
      </c>
      <c r="AY51" s="11">
        <v>223</v>
      </c>
      <c r="AZ51" s="11">
        <v>88</v>
      </c>
      <c r="BA51" s="11">
        <v>135</v>
      </c>
      <c r="BB51" s="11">
        <v>143</v>
      </c>
      <c r="BC51" s="11">
        <v>49</v>
      </c>
      <c r="BD51" s="11">
        <v>94</v>
      </c>
      <c r="BE51" s="11">
        <v>88</v>
      </c>
      <c r="BF51" s="11">
        <v>21</v>
      </c>
      <c r="BG51" s="11">
        <v>67</v>
      </c>
      <c r="BH51" s="11">
        <v>32</v>
      </c>
      <c r="BI51" s="11">
        <v>4</v>
      </c>
      <c r="BJ51" s="11">
        <v>28</v>
      </c>
      <c r="BK51" s="11">
        <v>10</v>
      </c>
      <c r="BL51" s="11">
        <v>1</v>
      </c>
      <c r="BM51" s="11">
        <v>9</v>
      </c>
      <c r="BN51" s="11">
        <v>1</v>
      </c>
      <c r="BO51" s="11">
        <v>0</v>
      </c>
      <c r="BP51" s="11">
        <v>1</v>
      </c>
      <c r="BQ51" s="11"/>
      <c r="BR51" s="11"/>
      <c r="BS51" s="11"/>
      <c r="BT51" s="12"/>
      <c r="BU51" s="12"/>
      <c r="BV51" s="12"/>
      <c r="BW51" s="12"/>
      <c r="BX51" s="12"/>
      <c r="BY51" s="12"/>
      <c r="BZ51" s="12"/>
      <c r="CA51" s="12"/>
    </row>
    <row r="52" spans="1:79" s="2" customFormat="1" ht="13.5">
      <c r="A52" s="6"/>
      <c r="B52" s="8" t="s">
        <v>33</v>
      </c>
      <c r="C52" s="13">
        <v>1544934</v>
      </c>
      <c r="D52" s="13">
        <v>726894</v>
      </c>
      <c r="E52" s="13">
        <v>818040</v>
      </c>
      <c r="F52" s="13">
        <v>79061</v>
      </c>
      <c r="G52" s="13">
        <v>40477</v>
      </c>
      <c r="H52" s="13">
        <v>38584</v>
      </c>
      <c r="I52" s="13">
        <v>91451</v>
      </c>
      <c r="J52" s="13">
        <v>46694</v>
      </c>
      <c r="K52" s="13">
        <v>44757</v>
      </c>
      <c r="L52" s="13">
        <v>106751</v>
      </c>
      <c r="M52" s="13">
        <v>54923</v>
      </c>
      <c r="N52" s="13">
        <v>51828</v>
      </c>
      <c r="O52" s="13">
        <v>105814</v>
      </c>
      <c r="P52" s="13">
        <v>52798</v>
      </c>
      <c r="Q52" s="13">
        <v>53016</v>
      </c>
      <c r="R52" s="13">
        <v>86970</v>
      </c>
      <c r="S52" s="13">
        <v>41092</v>
      </c>
      <c r="T52" s="13">
        <v>45878</v>
      </c>
      <c r="U52" s="13">
        <v>83887</v>
      </c>
      <c r="V52" s="13">
        <v>39244</v>
      </c>
      <c r="W52" s="13">
        <v>44643</v>
      </c>
      <c r="X52" s="13">
        <v>89133</v>
      </c>
      <c r="Y52" s="13">
        <v>42542</v>
      </c>
      <c r="Z52" s="13">
        <v>46591</v>
      </c>
      <c r="AA52" s="13">
        <v>100536</v>
      </c>
      <c r="AB52" s="13">
        <v>49093</v>
      </c>
      <c r="AC52" s="13">
        <v>51443</v>
      </c>
      <c r="AD52" s="13">
        <v>118207</v>
      </c>
      <c r="AE52" s="13">
        <v>58596</v>
      </c>
      <c r="AF52" s="13">
        <v>59611</v>
      </c>
      <c r="AG52" s="13">
        <v>121671</v>
      </c>
      <c r="AH52" s="13">
        <v>60216</v>
      </c>
      <c r="AI52" s="13">
        <v>61455</v>
      </c>
      <c r="AJ52" s="13">
        <v>93296</v>
      </c>
      <c r="AK52" s="13">
        <v>43462</v>
      </c>
      <c r="AL52" s="13">
        <v>49834</v>
      </c>
      <c r="AM52" s="13">
        <v>94291</v>
      </c>
      <c r="AN52" s="13">
        <v>43404</v>
      </c>
      <c r="AO52" s="13">
        <v>50887</v>
      </c>
      <c r="AP52" s="13">
        <v>99978</v>
      </c>
      <c r="AQ52" s="13">
        <v>46118</v>
      </c>
      <c r="AR52" s="13">
        <v>53860</v>
      </c>
      <c r="AS52" s="13">
        <v>92492</v>
      </c>
      <c r="AT52" s="13">
        <v>41607</v>
      </c>
      <c r="AU52" s="13">
        <v>50885</v>
      </c>
      <c r="AV52" s="13">
        <v>72307</v>
      </c>
      <c r="AW52" s="13">
        <v>29062</v>
      </c>
      <c r="AX52" s="13">
        <v>43245</v>
      </c>
      <c r="AY52" s="13">
        <v>49739</v>
      </c>
      <c r="AZ52" s="13">
        <v>18552</v>
      </c>
      <c r="BA52" s="13">
        <v>31187</v>
      </c>
      <c r="BB52" s="13">
        <v>33688</v>
      </c>
      <c r="BC52" s="13">
        <v>11574</v>
      </c>
      <c r="BD52" s="13">
        <v>22114</v>
      </c>
      <c r="BE52" s="13">
        <v>17654</v>
      </c>
      <c r="BF52" s="13">
        <v>5274</v>
      </c>
      <c r="BG52" s="13">
        <v>12380</v>
      </c>
      <c r="BH52" s="13">
        <v>6026</v>
      </c>
      <c r="BI52" s="13">
        <v>1474</v>
      </c>
      <c r="BJ52" s="13">
        <v>4552</v>
      </c>
      <c r="BK52" s="13">
        <v>1303</v>
      </c>
      <c r="BL52" s="13">
        <v>283</v>
      </c>
      <c r="BM52" s="13">
        <v>1020</v>
      </c>
      <c r="BN52" s="13">
        <v>126</v>
      </c>
      <c r="BO52" s="13">
        <v>24</v>
      </c>
      <c r="BP52" s="13">
        <v>102</v>
      </c>
      <c r="BQ52" s="13">
        <v>553</v>
      </c>
      <c r="BR52" s="13">
        <v>385</v>
      </c>
      <c r="BS52" s="13">
        <v>168</v>
      </c>
      <c r="BT52" s="14"/>
      <c r="BU52" s="14"/>
      <c r="BV52" s="14"/>
      <c r="BW52" s="14"/>
      <c r="BX52" s="14"/>
      <c r="BY52" s="14"/>
      <c r="BZ52" s="14"/>
      <c r="CA52" s="14"/>
    </row>
    <row r="53" spans="1:79" s="1" customFormat="1" ht="13.5">
      <c r="A53" s="4"/>
      <c r="B53" s="7" t="s">
        <v>26</v>
      </c>
      <c r="C53" s="15">
        <v>144299</v>
      </c>
      <c r="D53" s="15">
        <v>68149</v>
      </c>
      <c r="E53" s="15">
        <v>76150</v>
      </c>
      <c r="F53" s="9">
        <v>7440</v>
      </c>
      <c r="G53" s="9">
        <v>3719</v>
      </c>
      <c r="H53" s="9">
        <v>3721</v>
      </c>
      <c r="I53" s="9">
        <v>8113</v>
      </c>
      <c r="J53" s="9">
        <v>4115</v>
      </c>
      <c r="K53" s="9">
        <v>3998</v>
      </c>
      <c r="L53" s="9">
        <v>9147</v>
      </c>
      <c r="M53" s="9">
        <v>4629</v>
      </c>
      <c r="N53" s="9">
        <v>4518</v>
      </c>
      <c r="O53" s="9">
        <v>9607</v>
      </c>
      <c r="P53" s="9">
        <v>4875</v>
      </c>
      <c r="Q53" s="9">
        <v>4732</v>
      </c>
      <c r="R53" s="9">
        <v>7422</v>
      </c>
      <c r="S53" s="9">
        <v>3419</v>
      </c>
      <c r="T53" s="9">
        <v>4003</v>
      </c>
      <c r="U53" s="9">
        <v>9350</v>
      </c>
      <c r="V53" s="9">
        <v>4483</v>
      </c>
      <c r="W53" s="9">
        <v>4867</v>
      </c>
      <c r="X53" s="9">
        <v>8813</v>
      </c>
      <c r="Y53" s="9">
        <v>4232</v>
      </c>
      <c r="Z53" s="9">
        <v>4581</v>
      </c>
      <c r="AA53" s="9">
        <v>9116</v>
      </c>
      <c r="AB53" s="9">
        <v>4375</v>
      </c>
      <c r="AC53" s="9">
        <v>4741</v>
      </c>
      <c r="AD53" s="9">
        <v>9948</v>
      </c>
      <c r="AE53" s="9">
        <v>4896</v>
      </c>
      <c r="AF53" s="9">
        <v>5052</v>
      </c>
      <c r="AG53" s="9">
        <v>11119</v>
      </c>
      <c r="AH53" s="9">
        <v>5519</v>
      </c>
      <c r="AI53" s="9">
        <v>5600</v>
      </c>
      <c r="AJ53" s="9">
        <v>11137</v>
      </c>
      <c r="AK53" s="9">
        <v>5451</v>
      </c>
      <c r="AL53" s="9">
        <v>5686</v>
      </c>
      <c r="AM53" s="9">
        <v>8475</v>
      </c>
      <c r="AN53" s="9">
        <v>4075</v>
      </c>
      <c r="AO53" s="9">
        <v>4400</v>
      </c>
      <c r="AP53" s="9">
        <v>8087</v>
      </c>
      <c r="AQ53" s="9">
        <v>3772</v>
      </c>
      <c r="AR53" s="9">
        <v>4315</v>
      </c>
      <c r="AS53" s="9">
        <v>7943</v>
      </c>
      <c r="AT53" s="9">
        <v>3660</v>
      </c>
      <c r="AU53" s="9">
        <v>4283</v>
      </c>
      <c r="AV53" s="9">
        <v>6987</v>
      </c>
      <c r="AW53" s="9">
        <v>3057</v>
      </c>
      <c r="AX53" s="9">
        <v>3930</v>
      </c>
      <c r="AY53" s="9">
        <v>5099</v>
      </c>
      <c r="AZ53" s="9">
        <v>1962</v>
      </c>
      <c r="BA53" s="9">
        <v>3137</v>
      </c>
      <c r="BB53" s="9">
        <v>3279</v>
      </c>
      <c r="BC53" s="9">
        <v>1076</v>
      </c>
      <c r="BD53" s="9">
        <v>2203</v>
      </c>
      <c r="BE53" s="9">
        <v>2048</v>
      </c>
      <c r="BF53" s="9">
        <v>566</v>
      </c>
      <c r="BG53" s="9">
        <v>1482</v>
      </c>
      <c r="BH53" s="9">
        <v>889</v>
      </c>
      <c r="BI53" s="9">
        <v>214</v>
      </c>
      <c r="BJ53" s="9">
        <v>675</v>
      </c>
      <c r="BK53" s="9">
        <v>224</v>
      </c>
      <c r="BL53" s="9">
        <v>33</v>
      </c>
      <c r="BM53" s="9">
        <v>191</v>
      </c>
      <c r="BN53" s="9">
        <v>27</v>
      </c>
      <c r="BO53" s="9">
        <v>2</v>
      </c>
      <c r="BP53" s="9">
        <v>25</v>
      </c>
      <c r="BQ53" s="9">
        <v>29</v>
      </c>
      <c r="BR53" s="9">
        <v>19</v>
      </c>
      <c r="BS53" s="9">
        <v>10</v>
      </c>
      <c r="BT53" s="10"/>
      <c r="BU53" s="10"/>
      <c r="BV53" s="10"/>
      <c r="BW53" s="10"/>
      <c r="BX53" s="10"/>
      <c r="BY53" s="10"/>
      <c r="BZ53" s="10"/>
      <c r="CA53" s="10"/>
    </row>
    <row r="54" spans="1:79" ht="13.5">
      <c r="A54" s="5" t="s">
        <v>37</v>
      </c>
      <c r="B54" s="3" t="s">
        <v>27</v>
      </c>
      <c r="C54" s="11">
        <v>95182</v>
      </c>
      <c r="D54" s="11">
        <v>45228</v>
      </c>
      <c r="E54" s="11">
        <v>49954</v>
      </c>
      <c r="F54" s="11">
        <v>5206</v>
      </c>
      <c r="G54" s="11">
        <v>2656</v>
      </c>
      <c r="H54" s="11">
        <v>2550</v>
      </c>
      <c r="I54" s="11">
        <v>5299</v>
      </c>
      <c r="J54" s="11">
        <v>2661</v>
      </c>
      <c r="K54" s="11">
        <v>2638</v>
      </c>
      <c r="L54" s="11">
        <v>5850</v>
      </c>
      <c r="M54" s="11">
        <v>2951</v>
      </c>
      <c r="N54" s="11">
        <v>2899</v>
      </c>
      <c r="O54" s="11">
        <v>6247</v>
      </c>
      <c r="P54" s="11">
        <v>3186</v>
      </c>
      <c r="Q54" s="11">
        <v>3061</v>
      </c>
      <c r="R54" s="11">
        <v>5045</v>
      </c>
      <c r="S54" s="11">
        <v>2319</v>
      </c>
      <c r="T54" s="11">
        <v>2726</v>
      </c>
      <c r="U54" s="11">
        <v>6707</v>
      </c>
      <c r="V54" s="11">
        <v>3258</v>
      </c>
      <c r="W54" s="11">
        <v>3449</v>
      </c>
      <c r="X54" s="11">
        <v>6278</v>
      </c>
      <c r="Y54" s="11">
        <v>3028</v>
      </c>
      <c r="Z54" s="11">
        <v>3250</v>
      </c>
      <c r="AA54" s="11">
        <v>6213</v>
      </c>
      <c r="AB54" s="11">
        <v>2991</v>
      </c>
      <c r="AC54" s="11">
        <v>3222</v>
      </c>
      <c r="AD54" s="11">
        <v>6496</v>
      </c>
      <c r="AE54" s="11">
        <v>3215</v>
      </c>
      <c r="AF54" s="11">
        <v>3281</v>
      </c>
      <c r="AG54" s="11">
        <v>7145</v>
      </c>
      <c r="AH54" s="11">
        <v>3564</v>
      </c>
      <c r="AI54" s="11">
        <v>3581</v>
      </c>
      <c r="AJ54" s="11">
        <v>7264</v>
      </c>
      <c r="AK54" s="11">
        <v>3535</v>
      </c>
      <c r="AL54" s="11">
        <v>3729</v>
      </c>
      <c r="AM54" s="11">
        <v>5789</v>
      </c>
      <c r="AN54" s="11">
        <v>2758</v>
      </c>
      <c r="AO54" s="11">
        <v>3031</v>
      </c>
      <c r="AP54" s="11">
        <v>5383</v>
      </c>
      <c r="AQ54" s="11">
        <v>2524</v>
      </c>
      <c r="AR54" s="11">
        <v>2859</v>
      </c>
      <c r="AS54" s="11">
        <v>5069</v>
      </c>
      <c r="AT54" s="11">
        <v>2385</v>
      </c>
      <c r="AU54" s="11">
        <v>2684</v>
      </c>
      <c r="AV54" s="11">
        <v>4246</v>
      </c>
      <c r="AW54" s="11">
        <v>1870</v>
      </c>
      <c r="AX54" s="11">
        <v>2376</v>
      </c>
      <c r="AY54" s="11">
        <v>3110</v>
      </c>
      <c r="AZ54" s="11">
        <v>1181</v>
      </c>
      <c r="BA54" s="11">
        <v>1929</v>
      </c>
      <c r="BB54" s="11">
        <v>1990</v>
      </c>
      <c r="BC54" s="11">
        <v>656</v>
      </c>
      <c r="BD54" s="11">
        <v>1334</v>
      </c>
      <c r="BE54" s="11">
        <v>1208</v>
      </c>
      <c r="BF54" s="11">
        <v>339</v>
      </c>
      <c r="BG54" s="11">
        <v>869</v>
      </c>
      <c r="BH54" s="11">
        <v>496</v>
      </c>
      <c r="BI54" s="11">
        <v>123</v>
      </c>
      <c r="BJ54" s="11">
        <v>373</v>
      </c>
      <c r="BK54" s="11">
        <v>112</v>
      </c>
      <c r="BL54" s="11">
        <v>19</v>
      </c>
      <c r="BM54" s="11">
        <v>93</v>
      </c>
      <c r="BN54" s="11">
        <v>13</v>
      </c>
      <c r="BO54" s="11">
        <v>0</v>
      </c>
      <c r="BP54" s="11">
        <v>13</v>
      </c>
      <c r="BQ54" s="11">
        <v>16</v>
      </c>
      <c r="BR54" s="11">
        <v>9</v>
      </c>
      <c r="BS54" s="11">
        <v>7</v>
      </c>
      <c r="BT54" s="12"/>
      <c r="BU54" s="12"/>
      <c r="BV54" s="12"/>
      <c r="BW54" s="12"/>
      <c r="BX54" s="12"/>
      <c r="BY54" s="12"/>
      <c r="BZ54" s="12"/>
      <c r="CA54" s="12"/>
    </row>
    <row r="55" spans="1:79" ht="13.5">
      <c r="A55" s="5" t="s">
        <v>40</v>
      </c>
      <c r="B55" s="3" t="s">
        <v>28</v>
      </c>
      <c r="C55" s="11">
        <v>17056</v>
      </c>
      <c r="D55" s="11">
        <v>7947</v>
      </c>
      <c r="E55" s="11">
        <v>9109</v>
      </c>
      <c r="F55" s="11">
        <v>788</v>
      </c>
      <c r="G55" s="11">
        <v>360</v>
      </c>
      <c r="H55" s="11">
        <v>428</v>
      </c>
      <c r="I55" s="11">
        <v>892</v>
      </c>
      <c r="J55" s="11">
        <v>475</v>
      </c>
      <c r="K55" s="11">
        <v>417</v>
      </c>
      <c r="L55" s="11">
        <v>1155</v>
      </c>
      <c r="M55" s="11">
        <v>589</v>
      </c>
      <c r="N55" s="11">
        <v>566</v>
      </c>
      <c r="O55" s="11">
        <v>1281</v>
      </c>
      <c r="P55" s="11">
        <v>621</v>
      </c>
      <c r="Q55" s="11">
        <v>660</v>
      </c>
      <c r="R55" s="11">
        <v>909</v>
      </c>
      <c r="S55" s="11">
        <v>396</v>
      </c>
      <c r="T55" s="11">
        <v>513</v>
      </c>
      <c r="U55" s="11">
        <v>1066</v>
      </c>
      <c r="V55" s="11">
        <v>484</v>
      </c>
      <c r="W55" s="11">
        <v>582</v>
      </c>
      <c r="X55" s="11">
        <v>929</v>
      </c>
      <c r="Y55" s="11">
        <v>455</v>
      </c>
      <c r="Z55" s="11">
        <v>474</v>
      </c>
      <c r="AA55" s="11">
        <v>887</v>
      </c>
      <c r="AB55" s="11">
        <v>415</v>
      </c>
      <c r="AC55" s="11">
        <v>472</v>
      </c>
      <c r="AD55" s="11">
        <v>1174</v>
      </c>
      <c r="AE55" s="11">
        <v>547</v>
      </c>
      <c r="AF55" s="11">
        <v>627</v>
      </c>
      <c r="AG55" s="11">
        <v>1514</v>
      </c>
      <c r="AH55" s="11">
        <v>710</v>
      </c>
      <c r="AI55" s="11">
        <v>804</v>
      </c>
      <c r="AJ55" s="11">
        <v>1635</v>
      </c>
      <c r="AK55" s="11">
        <v>803</v>
      </c>
      <c r="AL55" s="11">
        <v>832</v>
      </c>
      <c r="AM55" s="11">
        <v>1024</v>
      </c>
      <c r="AN55" s="11">
        <v>534</v>
      </c>
      <c r="AO55" s="11">
        <v>490</v>
      </c>
      <c r="AP55" s="11">
        <v>848</v>
      </c>
      <c r="AQ55" s="11">
        <v>403</v>
      </c>
      <c r="AR55" s="11">
        <v>445</v>
      </c>
      <c r="AS55" s="11">
        <v>807</v>
      </c>
      <c r="AT55" s="11">
        <v>378</v>
      </c>
      <c r="AU55" s="11">
        <v>429</v>
      </c>
      <c r="AV55" s="11">
        <v>754</v>
      </c>
      <c r="AW55" s="11">
        <v>330</v>
      </c>
      <c r="AX55" s="11">
        <v>424</v>
      </c>
      <c r="AY55" s="11">
        <v>584</v>
      </c>
      <c r="AZ55" s="11">
        <v>234</v>
      </c>
      <c r="BA55" s="11">
        <v>350</v>
      </c>
      <c r="BB55" s="11">
        <v>379</v>
      </c>
      <c r="BC55" s="11">
        <v>122</v>
      </c>
      <c r="BD55" s="11">
        <v>257</v>
      </c>
      <c r="BE55" s="11">
        <v>241</v>
      </c>
      <c r="BF55" s="11">
        <v>53</v>
      </c>
      <c r="BG55" s="11">
        <v>188</v>
      </c>
      <c r="BH55" s="11">
        <v>126</v>
      </c>
      <c r="BI55" s="11">
        <v>26</v>
      </c>
      <c r="BJ55" s="11">
        <v>100</v>
      </c>
      <c r="BK55" s="11">
        <v>45</v>
      </c>
      <c r="BL55" s="11">
        <v>2</v>
      </c>
      <c r="BM55" s="11">
        <v>43</v>
      </c>
      <c r="BN55" s="11">
        <v>5</v>
      </c>
      <c r="BO55" s="11">
        <v>0</v>
      </c>
      <c r="BP55" s="11">
        <v>5</v>
      </c>
      <c r="BQ55" s="11">
        <v>13</v>
      </c>
      <c r="BR55" s="11">
        <v>10</v>
      </c>
      <c r="BS55" s="11">
        <v>3</v>
      </c>
      <c r="BT55" s="12"/>
      <c r="BU55" s="12"/>
      <c r="BV55" s="12"/>
      <c r="BW55" s="12"/>
      <c r="BX55" s="12"/>
      <c r="BY55" s="12"/>
      <c r="BZ55" s="12"/>
      <c r="CA55" s="12"/>
    </row>
    <row r="56" spans="1:79" ht="13.5">
      <c r="A56" s="5"/>
      <c r="B56" s="3" t="s">
        <v>29</v>
      </c>
      <c r="C56" s="11">
        <v>6259</v>
      </c>
      <c r="D56" s="11">
        <v>2951</v>
      </c>
      <c r="E56" s="11">
        <v>3308</v>
      </c>
      <c r="F56" s="11">
        <v>302</v>
      </c>
      <c r="G56" s="11">
        <v>140</v>
      </c>
      <c r="H56" s="11">
        <v>162</v>
      </c>
      <c r="I56" s="11">
        <v>355</v>
      </c>
      <c r="J56" s="11">
        <v>198</v>
      </c>
      <c r="K56" s="11">
        <v>157</v>
      </c>
      <c r="L56" s="11">
        <v>438</v>
      </c>
      <c r="M56" s="11">
        <v>222</v>
      </c>
      <c r="N56" s="11">
        <v>216</v>
      </c>
      <c r="O56" s="11">
        <v>389</v>
      </c>
      <c r="P56" s="11">
        <v>206</v>
      </c>
      <c r="Q56" s="11">
        <v>183</v>
      </c>
      <c r="R56" s="11">
        <v>255</v>
      </c>
      <c r="S56" s="11">
        <v>121</v>
      </c>
      <c r="T56" s="11">
        <v>134</v>
      </c>
      <c r="U56" s="11">
        <v>309</v>
      </c>
      <c r="V56" s="11">
        <v>140</v>
      </c>
      <c r="W56" s="11">
        <v>169</v>
      </c>
      <c r="X56" s="11">
        <v>346</v>
      </c>
      <c r="Y56" s="11">
        <v>149</v>
      </c>
      <c r="Z56" s="11">
        <v>197</v>
      </c>
      <c r="AA56" s="11">
        <v>384</v>
      </c>
      <c r="AB56" s="11">
        <v>179</v>
      </c>
      <c r="AC56" s="11">
        <v>205</v>
      </c>
      <c r="AD56" s="11">
        <v>427</v>
      </c>
      <c r="AE56" s="11">
        <v>234</v>
      </c>
      <c r="AF56" s="11">
        <v>193</v>
      </c>
      <c r="AG56" s="11">
        <v>454</v>
      </c>
      <c r="AH56" s="11">
        <v>241</v>
      </c>
      <c r="AI56" s="11">
        <v>213</v>
      </c>
      <c r="AJ56" s="11">
        <v>452</v>
      </c>
      <c r="AK56" s="11">
        <v>224</v>
      </c>
      <c r="AL56" s="11">
        <v>228</v>
      </c>
      <c r="AM56" s="11">
        <v>312</v>
      </c>
      <c r="AN56" s="11">
        <v>156</v>
      </c>
      <c r="AO56" s="11">
        <v>156</v>
      </c>
      <c r="AP56" s="11">
        <v>364</v>
      </c>
      <c r="AQ56" s="11">
        <v>168</v>
      </c>
      <c r="AR56" s="11">
        <v>196</v>
      </c>
      <c r="AS56" s="11">
        <v>384</v>
      </c>
      <c r="AT56" s="11">
        <v>163</v>
      </c>
      <c r="AU56" s="11">
        <v>221</v>
      </c>
      <c r="AV56" s="11">
        <v>383</v>
      </c>
      <c r="AW56" s="11">
        <v>157</v>
      </c>
      <c r="AX56" s="11">
        <v>226</v>
      </c>
      <c r="AY56" s="11">
        <v>293</v>
      </c>
      <c r="AZ56" s="11">
        <v>118</v>
      </c>
      <c r="BA56" s="11">
        <v>175</v>
      </c>
      <c r="BB56" s="11">
        <v>180</v>
      </c>
      <c r="BC56" s="11">
        <v>66</v>
      </c>
      <c r="BD56" s="11">
        <v>114</v>
      </c>
      <c r="BE56" s="11">
        <v>144</v>
      </c>
      <c r="BF56" s="11">
        <v>50</v>
      </c>
      <c r="BG56" s="11">
        <v>94</v>
      </c>
      <c r="BH56" s="11">
        <v>67</v>
      </c>
      <c r="BI56" s="11">
        <v>16</v>
      </c>
      <c r="BJ56" s="11">
        <v>51</v>
      </c>
      <c r="BK56" s="11">
        <v>17</v>
      </c>
      <c r="BL56" s="11">
        <v>2</v>
      </c>
      <c r="BM56" s="11">
        <v>15</v>
      </c>
      <c r="BN56" s="11">
        <v>4</v>
      </c>
      <c r="BO56" s="11">
        <v>1</v>
      </c>
      <c r="BP56" s="11">
        <v>3</v>
      </c>
      <c r="BQ56" s="11"/>
      <c r="BR56" s="11"/>
      <c r="BS56" s="11"/>
      <c r="BT56" s="12"/>
      <c r="BU56" s="12"/>
      <c r="BV56" s="12"/>
      <c r="BW56" s="12"/>
      <c r="BX56" s="12"/>
      <c r="BY56" s="12"/>
      <c r="BZ56" s="12"/>
      <c r="CA56" s="12"/>
    </row>
    <row r="57" spans="1:79" ht="13.5">
      <c r="A57" s="5"/>
      <c r="B57" s="3" t="s">
        <v>30</v>
      </c>
      <c r="C57" s="11">
        <v>8034</v>
      </c>
      <c r="D57" s="11">
        <v>3794</v>
      </c>
      <c r="E57" s="11">
        <v>4240</v>
      </c>
      <c r="F57" s="11">
        <v>347</v>
      </c>
      <c r="G57" s="11">
        <v>176</v>
      </c>
      <c r="H57" s="11">
        <v>171</v>
      </c>
      <c r="I57" s="11">
        <v>495</v>
      </c>
      <c r="J57" s="11">
        <v>241</v>
      </c>
      <c r="K57" s="11">
        <v>254</v>
      </c>
      <c r="L57" s="11">
        <v>554</v>
      </c>
      <c r="M57" s="11">
        <v>274</v>
      </c>
      <c r="N57" s="11">
        <v>280</v>
      </c>
      <c r="O57" s="11">
        <v>538</v>
      </c>
      <c r="P57" s="11">
        <v>290</v>
      </c>
      <c r="Q57" s="11">
        <v>248</v>
      </c>
      <c r="R57" s="11">
        <v>348</v>
      </c>
      <c r="S57" s="11">
        <v>169</v>
      </c>
      <c r="T57" s="11">
        <v>179</v>
      </c>
      <c r="U57" s="11">
        <v>377</v>
      </c>
      <c r="V57" s="11">
        <v>187</v>
      </c>
      <c r="W57" s="11">
        <v>190</v>
      </c>
      <c r="X57" s="11">
        <v>399</v>
      </c>
      <c r="Y57" s="11">
        <v>196</v>
      </c>
      <c r="Z57" s="11">
        <v>203</v>
      </c>
      <c r="AA57" s="11">
        <v>472</v>
      </c>
      <c r="AB57" s="11">
        <v>232</v>
      </c>
      <c r="AC57" s="11">
        <v>240</v>
      </c>
      <c r="AD57" s="11">
        <v>535</v>
      </c>
      <c r="AE57" s="11">
        <v>267</v>
      </c>
      <c r="AF57" s="11">
        <v>268</v>
      </c>
      <c r="AG57" s="11">
        <v>650</v>
      </c>
      <c r="AH57" s="11">
        <v>330</v>
      </c>
      <c r="AI57" s="11">
        <v>320</v>
      </c>
      <c r="AJ57" s="11">
        <v>567</v>
      </c>
      <c r="AK57" s="11">
        <v>284</v>
      </c>
      <c r="AL57" s="11">
        <v>283</v>
      </c>
      <c r="AM57" s="11">
        <v>462</v>
      </c>
      <c r="AN57" s="11">
        <v>211</v>
      </c>
      <c r="AO57" s="11">
        <v>251</v>
      </c>
      <c r="AP57" s="11">
        <v>493</v>
      </c>
      <c r="AQ57" s="11">
        <v>236</v>
      </c>
      <c r="AR57" s="11">
        <v>257</v>
      </c>
      <c r="AS57" s="11">
        <v>504</v>
      </c>
      <c r="AT57" s="11">
        <v>208</v>
      </c>
      <c r="AU57" s="11">
        <v>296</v>
      </c>
      <c r="AV57" s="11">
        <v>532</v>
      </c>
      <c r="AW57" s="11">
        <v>242</v>
      </c>
      <c r="AX57" s="11">
        <v>290</v>
      </c>
      <c r="AY57" s="11">
        <v>354</v>
      </c>
      <c r="AZ57" s="11">
        <v>138</v>
      </c>
      <c r="BA57" s="11">
        <v>216</v>
      </c>
      <c r="BB57" s="11">
        <v>207</v>
      </c>
      <c r="BC57" s="11">
        <v>59</v>
      </c>
      <c r="BD57" s="11">
        <v>148</v>
      </c>
      <c r="BE57" s="11">
        <v>134</v>
      </c>
      <c r="BF57" s="11">
        <v>36</v>
      </c>
      <c r="BG57" s="11">
        <v>98</v>
      </c>
      <c r="BH57" s="11">
        <v>50</v>
      </c>
      <c r="BI57" s="11">
        <v>14</v>
      </c>
      <c r="BJ57" s="11">
        <v>36</v>
      </c>
      <c r="BK57" s="11">
        <v>16</v>
      </c>
      <c r="BL57" s="11">
        <v>4</v>
      </c>
      <c r="BM57" s="11">
        <v>12</v>
      </c>
      <c r="BN57" s="11">
        <v>0</v>
      </c>
      <c r="BO57" s="11">
        <v>0</v>
      </c>
      <c r="BP57" s="11">
        <v>0</v>
      </c>
      <c r="BQ57" s="11"/>
      <c r="BR57" s="11"/>
      <c r="BS57" s="11"/>
      <c r="BT57" s="12"/>
      <c r="BU57" s="12"/>
      <c r="BV57" s="12"/>
      <c r="BW57" s="12"/>
      <c r="BX57" s="12"/>
      <c r="BY57" s="12"/>
      <c r="BZ57" s="12"/>
      <c r="CA57" s="12"/>
    </row>
    <row r="58" spans="1:79" ht="13.5">
      <c r="A58" s="5"/>
      <c r="B58" s="3" t="s">
        <v>31</v>
      </c>
      <c r="C58" s="11">
        <v>11092</v>
      </c>
      <c r="D58" s="11">
        <v>5252</v>
      </c>
      <c r="E58" s="11">
        <v>5840</v>
      </c>
      <c r="F58" s="11">
        <v>496</v>
      </c>
      <c r="G58" s="11">
        <v>231</v>
      </c>
      <c r="H58" s="11">
        <v>265</v>
      </c>
      <c r="I58" s="11">
        <v>690</v>
      </c>
      <c r="J58" s="11">
        <v>352</v>
      </c>
      <c r="K58" s="11">
        <v>338</v>
      </c>
      <c r="L58" s="11">
        <v>725</v>
      </c>
      <c r="M58" s="11">
        <v>378</v>
      </c>
      <c r="N58" s="11">
        <v>347</v>
      </c>
      <c r="O58" s="11">
        <v>715</v>
      </c>
      <c r="P58" s="11">
        <v>365</v>
      </c>
      <c r="Q58" s="11">
        <v>350</v>
      </c>
      <c r="R58" s="11">
        <v>533</v>
      </c>
      <c r="S58" s="11">
        <v>261</v>
      </c>
      <c r="T58" s="11">
        <v>272</v>
      </c>
      <c r="U58" s="11">
        <v>556</v>
      </c>
      <c r="V58" s="11">
        <v>268</v>
      </c>
      <c r="W58" s="11">
        <v>288</v>
      </c>
      <c r="X58" s="11">
        <v>518</v>
      </c>
      <c r="Y58" s="11">
        <v>255</v>
      </c>
      <c r="Z58" s="11">
        <v>263</v>
      </c>
      <c r="AA58" s="11">
        <v>678</v>
      </c>
      <c r="AB58" s="11">
        <v>338</v>
      </c>
      <c r="AC58" s="11">
        <v>340</v>
      </c>
      <c r="AD58" s="11">
        <v>793</v>
      </c>
      <c r="AE58" s="11">
        <v>387</v>
      </c>
      <c r="AF58" s="11">
        <v>406</v>
      </c>
      <c r="AG58" s="11">
        <v>828</v>
      </c>
      <c r="AH58" s="11">
        <v>438</v>
      </c>
      <c r="AI58" s="11">
        <v>390</v>
      </c>
      <c r="AJ58" s="11">
        <v>782</v>
      </c>
      <c r="AK58" s="11">
        <v>389</v>
      </c>
      <c r="AL58" s="11">
        <v>393</v>
      </c>
      <c r="AM58" s="11">
        <v>603</v>
      </c>
      <c r="AN58" s="11">
        <v>289</v>
      </c>
      <c r="AO58" s="11">
        <v>314</v>
      </c>
      <c r="AP58" s="11">
        <v>637</v>
      </c>
      <c r="AQ58" s="11">
        <v>279</v>
      </c>
      <c r="AR58" s="11">
        <v>358</v>
      </c>
      <c r="AS58" s="11">
        <v>729</v>
      </c>
      <c r="AT58" s="11">
        <v>337</v>
      </c>
      <c r="AU58" s="11">
        <v>392</v>
      </c>
      <c r="AV58" s="11">
        <v>644</v>
      </c>
      <c r="AW58" s="11">
        <v>286</v>
      </c>
      <c r="AX58" s="11">
        <v>358</v>
      </c>
      <c r="AY58" s="11">
        <v>487</v>
      </c>
      <c r="AZ58" s="11">
        <v>193</v>
      </c>
      <c r="BA58" s="11">
        <v>294</v>
      </c>
      <c r="BB58" s="11">
        <v>343</v>
      </c>
      <c r="BC58" s="11">
        <v>112</v>
      </c>
      <c r="BD58" s="11">
        <v>231</v>
      </c>
      <c r="BE58" s="11">
        <v>223</v>
      </c>
      <c r="BF58" s="11">
        <v>62</v>
      </c>
      <c r="BG58" s="11">
        <v>161</v>
      </c>
      <c r="BH58" s="11">
        <v>93</v>
      </c>
      <c r="BI58" s="11">
        <v>25</v>
      </c>
      <c r="BJ58" s="11">
        <v>68</v>
      </c>
      <c r="BK58" s="11">
        <v>15</v>
      </c>
      <c r="BL58" s="11">
        <v>6</v>
      </c>
      <c r="BM58" s="11">
        <v>9</v>
      </c>
      <c r="BN58" s="11">
        <v>4</v>
      </c>
      <c r="BO58" s="11">
        <v>1</v>
      </c>
      <c r="BP58" s="11">
        <v>3</v>
      </c>
      <c r="BQ58" s="11"/>
      <c r="BR58" s="11"/>
      <c r="BS58" s="11"/>
      <c r="BT58" s="12"/>
      <c r="BU58" s="12"/>
      <c r="BV58" s="12"/>
      <c r="BW58" s="12"/>
      <c r="BX58" s="12"/>
      <c r="BY58" s="12"/>
      <c r="BZ58" s="12"/>
      <c r="CA58" s="12"/>
    </row>
    <row r="59" spans="1:79" ht="13.5">
      <c r="A59" s="5"/>
      <c r="B59" s="3" t="s">
        <v>32</v>
      </c>
      <c r="C59" s="11">
        <v>6676</v>
      </c>
      <c r="D59" s="11">
        <v>2977</v>
      </c>
      <c r="E59" s="11">
        <v>3699</v>
      </c>
      <c r="F59" s="11">
        <v>301</v>
      </c>
      <c r="G59" s="11">
        <v>156</v>
      </c>
      <c r="H59" s="25">
        <v>145</v>
      </c>
      <c r="I59" s="11">
        <v>382</v>
      </c>
      <c r="J59" s="11">
        <v>188</v>
      </c>
      <c r="K59" s="11">
        <v>194</v>
      </c>
      <c r="L59" s="11">
        <v>425</v>
      </c>
      <c r="M59" s="11">
        <v>215</v>
      </c>
      <c r="N59" s="11">
        <v>210</v>
      </c>
      <c r="O59" s="11">
        <v>437</v>
      </c>
      <c r="P59" s="11">
        <v>207</v>
      </c>
      <c r="Q59" s="11">
        <v>230</v>
      </c>
      <c r="R59" s="11">
        <v>332</v>
      </c>
      <c r="S59" s="11">
        <v>153</v>
      </c>
      <c r="T59" s="11">
        <v>179</v>
      </c>
      <c r="U59" s="11">
        <v>335</v>
      </c>
      <c r="V59" s="11">
        <v>146</v>
      </c>
      <c r="W59" s="11">
        <v>189</v>
      </c>
      <c r="X59" s="11">
        <v>343</v>
      </c>
      <c r="Y59" s="11">
        <v>149</v>
      </c>
      <c r="Z59" s="11">
        <v>194</v>
      </c>
      <c r="AA59" s="11">
        <v>482</v>
      </c>
      <c r="AB59" s="11">
        <v>220</v>
      </c>
      <c r="AC59" s="11">
        <v>262</v>
      </c>
      <c r="AD59" s="11">
        <v>523</v>
      </c>
      <c r="AE59" s="11">
        <v>246</v>
      </c>
      <c r="AF59" s="11">
        <v>277</v>
      </c>
      <c r="AG59" s="11">
        <v>528</v>
      </c>
      <c r="AH59" s="11">
        <v>236</v>
      </c>
      <c r="AI59" s="11">
        <v>292</v>
      </c>
      <c r="AJ59" s="11">
        <v>437</v>
      </c>
      <c r="AK59" s="11">
        <v>216</v>
      </c>
      <c r="AL59" s="11">
        <v>221</v>
      </c>
      <c r="AM59" s="11">
        <v>285</v>
      </c>
      <c r="AN59" s="11">
        <v>127</v>
      </c>
      <c r="AO59" s="11">
        <v>158</v>
      </c>
      <c r="AP59" s="11">
        <v>362</v>
      </c>
      <c r="AQ59" s="11">
        <v>162</v>
      </c>
      <c r="AR59" s="11">
        <v>200</v>
      </c>
      <c r="AS59" s="11">
        <v>450</v>
      </c>
      <c r="AT59" s="11">
        <v>189</v>
      </c>
      <c r="AU59" s="11">
        <v>261</v>
      </c>
      <c r="AV59" s="11">
        <v>428</v>
      </c>
      <c r="AW59" s="11">
        <v>172</v>
      </c>
      <c r="AX59" s="11">
        <v>256</v>
      </c>
      <c r="AY59" s="11">
        <v>271</v>
      </c>
      <c r="AZ59" s="11">
        <v>98</v>
      </c>
      <c r="BA59" s="11">
        <v>173</v>
      </c>
      <c r="BB59" s="11">
        <v>180</v>
      </c>
      <c r="BC59" s="11">
        <v>61</v>
      </c>
      <c r="BD59" s="11">
        <v>119</v>
      </c>
      <c r="BE59" s="11">
        <v>98</v>
      </c>
      <c r="BF59" s="11">
        <v>26</v>
      </c>
      <c r="BG59" s="11">
        <v>72</v>
      </c>
      <c r="BH59" s="11">
        <v>57</v>
      </c>
      <c r="BI59" s="11">
        <v>10</v>
      </c>
      <c r="BJ59" s="11">
        <v>47</v>
      </c>
      <c r="BK59" s="11">
        <v>19</v>
      </c>
      <c r="BL59" s="11">
        <v>0</v>
      </c>
      <c r="BM59" s="11">
        <v>19</v>
      </c>
      <c r="BN59" s="11">
        <v>1</v>
      </c>
      <c r="BO59" s="11">
        <v>0</v>
      </c>
      <c r="BP59" s="11">
        <v>1</v>
      </c>
      <c r="BQ59" s="11"/>
      <c r="BR59" s="11"/>
      <c r="BS59" s="11"/>
      <c r="BT59" s="12"/>
      <c r="BU59" s="12"/>
      <c r="BV59" s="12"/>
      <c r="BW59" s="12"/>
      <c r="BX59" s="12"/>
      <c r="BY59" s="12"/>
      <c r="BZ59" s="12"/>
      <c r="CA59" s="12"/>
    </row>
    <row r="60" spans="1:79" s="2" customFormat="1" ht="13.5">
      <c r="A60" s="6"/>
      <c r="B60" s="8" t="s">
        <v>33</v>
      </c>
      <c r="C60" s="13">
        <v>1516523</v>
      </c>
      <c r="D60" s="13">
        <v>712346</v>
      </c>
      <c r="E60" s="13">
        <v>804177</v>
      </c>
      <c r="F60" s="13">
        <v>71855</v>
      </c>
      <c r="G60" s="13">
        <v>36888</v>
      </c>
      <c r="H60" s="13">
        <v>34967</v>
      </c>
      <c r="I60" s="13">
        <v>79824</v>
      </c>
      <c r="J60" s="13">
        <v>40907</v>
      </c>
      <c r="K60" s="13">
        <v>38917</v>
      </c>
      <c r="L60" s="13">
        <v>91367</v>
      </c>
      <c r="M60" s="13">
        <v>46743</v>
      </c>
      <c r="N60" s="13">
        <v>44624</v>
      </c>
      <c r="O60" s="13">
        <v>94775</v>
      </c>
      <c r="P60" s="13">
        <v>47964</v>
      </c>
      <c r="Q60" s="13">
        <v>46811</v>
      </c>
      <c r="R60" s="13">
        <v>77431</v>
      </c>
      <c r="S60" s="13">
        <v>36967</v>
      </c>
      <c r="T60" s="13">
        <v>40464</v>
      </c>
      <c r="U60" s="13">
        <v>90631</v>
      </c>
      <c r="V60" s="13">
        <v>43767</v>
      </c>
      <c r="W60" s="13">
        <v>46864</v>
      </c>
      <c r="X60" s="13">
        <v>85001</v>
      </c>
      <c r="Y60" s="13">
        <v>40125</v>
      </c>
      <c r="Z60" s="13">
        <v>44876</v>
      </c>
      <c r="AA60" s="13">
        <v>89527</v>
      </c>
      <c r="AB60" s="13">
        <v>43047</v>
      </c>
      <c r="AC60" s="13">
        <v>46480</v>
      </c>
      <c r="AD60" s="13">
        <v>99715</v>
      </c>
      <c r="AE60" s="13">
        <v>48743</v>
      </c>
      <c r="AF60" s="13">
        <v>50972</v>
      </c>
      <c r="AG60" s="13">
        <v>116422</v>
      </c>
      <c r="AH60" s="13">
        <v>57692</v>
      </c>
      <c r="AI60" s="13">
        <v>58730</v>
      </c>
      <c r="AJ60" s="13">
        <v>119099</v>
      </c>
      <c r="AK60" s="13">
        <v>58679</v>
      </c>
      <c r="AL60" s="13">
        <v>60420</v>
      </c>
      <c r="AM60" s="13">
        <v>91504</v>
      </c>
      <c r="AN60" s="13">
        <v>42222</v>
      </c>
      <c r="AO60" s="13">
        <v>49282</v>
      </c>
      <c r="AP60" s="13">
        <v>92587</v>
      </c>
      <c r="AQ60" s="13">
        <v>42310</v>
      </c>
      <c r="AR60" s="13">
        <v>50277</v>
      </c>
      <c r="AS60" s="13">
        <v>95057</v>
      </c>
      <c r="AT60" s="13">
        <v>42819</v>
      </c>
      <c r="AU60" s="13">
        <v>52238</v>
      </c>
      <c r="AV60" s="13">
        <v>85050</v>
      </c>
      <c r="AW60" s="13">
        <v>36696</v>
      </c>
      <c r="AX60" s="13">
        <v>48354</v>
      </c>
      <c r="AY60" s="13">
        <v>63179</v>
      </c>
      <c r="AZ60" s="13">
        <v>23859</v>
      </c>
      <c r="BA60" s="13">
        <v>39320</v>
      </c>
      <c r="BB60" s="13">
        <v>39157</v>
      </c>
      <c r="BC60" s="13">
        <v>13188</v>
      </c>
      <c r="BD60" s="13">
        <v>25969</v>
      </c>
      <c r="BE60" s="13">
        <v>22429</v>
      </c>
      <c r="BF60" s="13">
        <v>6582</v>
      </c>
      <c r="BG60" s="13">
        <v>15847</v>
      </c>
      <c r="BH60" s="13">
        <v>8754</v>
      </c>
      <c r="BI60" s="13">
        <v>2164</v>
      </c>
      <c r="BJ60" s="13">
        <v>6590</v>
      </c>
      <c r="BK60" s="13">
        <v>2023</v>
      </c>
      <c r="BL60" s="13">
        <v>348</v>
      </c>
      <c r="BM60" s="13">
        <v>1675</v>
      </c>
      <c r="BN60" s="13">
        <v>222</v>
      </c>
      <c r="BO60" s="13">
        <v>22</v>
      </c>
      <c r="BP60" s="13">
        <v>200</v>
      </c>
      <c r="BQ60" s="13">
        <v>914</v>
      </c>
      <c r="BR60" s="13">
        <v>614</v>
      </c>
      <c r="BS60" s="13">
        <v>300</v>
      </c>
      <c r="BT60" s="14"/>
      <c r="BU60" s="14"/>
      <c r="BV60" s="14"/>
      <c r="BW60" s="14"/>
      <c r="BX60" s="14"/>
      <c r="BY60" s="14"/>
      <c r="BZ60" s="14"/>
      <c r="CA60" s="14"/>
    </row>
    <row r="61" spans="1:79" s="1" customFormat="1" ht="13.5">
      <c r="A61" s="4"/>
      <c r="B61" s="7" t="s">
        <v>26</v>
      </c>
      <c r="C61" s="15">
        <v>144034</v>
      </c>
      <c r="D61" s="15">
        <v>68154</v>
      </c>
      <c r="E61" s="15">
        <v>75880</v>
      </c>
      <c r="F61" s="9">
        <v>6660</v>
      </c>
      <c r="G61" s="9">
        <v>3406</v>
      </c>
      <c r="H61" s="9">
        <v>3254</v>
      </c>
      <c r="I61" s="9">
        <v>7471</v>
      </c>
      <c r="J61" s="9">
        <v>3745</v>
      </c>
      <c r="K61" s="9">
        <v>3726</v>
      </c>
      <c r="L61" s="9">
        <v>8229</v>
      </c>
      <c r="M61" s="9">
        <v>4170</v>
      </c>
      <c r="N61" s="9">
        <v>4059</v>
      </c>
      <c r="O61" s="9">
        <v>8383</v>
      </c>
      <c r="P61" s="9">
        <v>4198</v>
      </c>
      <c r="Q61" s="9">
        <v>4185</v>
      </c>
      <c r="R61" s="9">
        <v>7150</v>
      </c>
      <c r="S61" s="9">
        <v>3365</v>
      </c>
      <c r="T61" s="9">
        <v>3785</v>
      </c>
      <c r="U61" s="9">
        <v>8540</v>
      </c>
      <c r="V61" s="9">
        <v>4240</v>
      </c>
      <c r="W61" s="9">
        <v>4300</v>
      </c>
      <c r="X61" s="9">
        <v>9645</v>
      </c>
      <c r="Y61" s="9">
        <v>4777</v>
      </c>
      <c r="Z61" s="9">
        <v>4868</v>
      </c>
      <c r="AA61" s="9">
        <v>8915</v>
      </c>
      <c r="AB61" s="9">
        <v>4342</v>
      </c>
      <c r="AC61" s="9">
        <v>4573</v>
      </c>
      <c r="AD61" s="9">
        <v>9149</v>
      </c>
      <c r="AE61" s="9">
        <v>4410</v>
      </c>
      <c r="AF61" s="9">
        <v>4739</v>
      </c>
      <c r="AG61" s="9">
        <v>9747</v>
      </c>
      <c r="AH61" s="9">
        <v>4728</v>
      </c>
      <c r="AI61" s="9">
        <v>5019</v>
      </c>
      <c r="AJ61" s="9">
        <v>11005</v>
      </c>
      <c r="AK61" s="9">
        <v>5449</v>
      </c>
      <c r="AL61" s="9">
        <v>5556</v>
      </c>
      <c r="AM61" s="9">
        <v>11057</v>
      </c>
      <c r="AN61" s="9">
        <v>5367</v>
      </c>
      <c r="AO61" s="9">
        <v>5690</v>
      </c>
      <c r="AP61" s="9">
        <v>8459</v>
      </c>
      <c r="AQ61" s="9">
        <v>4036</v>
      </c>
      <c r="AR61" s="9">
        <v>4423</v>
      </c>
      <c r="AS61" s="9">
        <v>7824</v>
      </c>
      <c r="AT61" s="9">
        <v>3605</v>
      </c>
      <c r="AU61" s="9">
        <v>4219</v>
      </c>
      <c r="AV61" s="9">
        <v>7453</v>
      </c>
      <c r="AW61" s="9">
        <v>3300</v>
      </c>
      <c r="AX61" s="9">
        <v>4153</v>
      </c>
      <c r="AY61" s="9">
        <v>6260</v>
      </c>
      <c r="AZ61" s="9">
        <v>2561</v>
      </c>
      <c r="BA61" s="9">
        <v>3699</v>
      </c>
      <c r="BB61" s="9">
        <v>4183</v>
      </c>
      <c r="BC61" s="9">
        <v>1480</v>
      </c>
      <c r="BD61" s="9">
        <v>2703</v>
      </c>
      <c r="BE61" s="9">
        <v>2341</v>
      </c>
      <c r="BF61" s="9">
        <v>654</v>
      </c>
      <c r="BG61" s="9">
        <v>1687</v>
      </c>
      <c r="BH61" s="9">
        <v>1163</v>
      </c>
      <c r="BI61" s="9">
        <v>254</v>
      </c>
      <c r="BJ61" s="9">
        <v>909</v>
      </c>
      <c r="BK61" s="9">
        <v>334</v>
      </c>
      <c r="BL61" s="9">
        <v>53</v>
      </c>
      <c r="BM61" s="9">
        <v>281</v>
      </c>
      <c r="BN61" s="9">
        <v>56</v>
      </c>
      <c r="BO61" s="9">
        <v>9</v>
      </c>
      <c r="BP61" s="9">
        <v>47</v>
      </c>
      <c r="BQ61" s="9">
        <v>10</v>
      </c>
      <c r="BR61" s="9">
        <v>5</v>
      </c>
      <c r="BS61" s="9">
        <v>5</v>
      </c>
      <c r="BT61" s="10"/>
      <c r="BU61" s="10"/>
      <c r="BV61" s="10"/>
      <c r="BW61" s="10"/>
      <c r="BX61" s="10"/>
      <c r="BY61" s="10"/>
      <c r="BZ61" s="10"/>
      <c r="CA61" s="10"/>
    </row>
    <row r="62" spans="1:79" s="27" customFormat="1" ht="13.5">
      <c r="A62" s="23" t="s">
        <v>37</v>
      </c>
      <c r="B62" s="24" t="s">
        <v>27</v>
      </c>
      <c r="C62" s="25">
        <v>95937</v>
      </c>
      <c r="D62" s="25">
        <v>45729</v>
      </c>
      <c r="E62" s="25">
        <v>50208</v>
      </c>
      <c r="F62" s="25">
        <v>4757</v>
      </c>
      <c r="G62" s="25">
        <v>2433</v>
      </c>
      <c r="H62" s="25">
        <v>2324</v>
      </c>
      <c r="I62" s="25">
        <v>5083</v>
      </c>
      <c r="J62" s="25">
        <v>2585</v>
      </c>
      <c r="K62" s="25">
        <v>2498</v>
      </c>
      <c r="L62" s="25">
        <v>5337</v>
      </c>
      <c r="M62" s="25">
        <v>2688</v>
      </c>
      <c r="N62" s="25">
        <v>2649</v>
      </c>
      <c r="O62" s="25">
        <v>5549</v>
      </c>
      <c r="P62" s="25">
        <v>2807</v>
      </c>
      <c r="Q62" s="25">
        <v>2742</v>
      </c>
      <c r="R62" s="25">
        <v>4828</v>
      </c>
      <c r="S62" s="25">
        <v>2284</v>
      </c>
      <c r="T62" s="25">
        <v>2544</v>
      </c>
      <c r="U62" s="25">
        <v>6044</v>
      </c>
      <c r="V62" s="25">
        <v>3009</v>
      </c>
      <c r="W62" s="25">
        <v>3035</v>
      </c>
      <c r="X62" s="25">
        <v>7010</v>
      </c>
      <c r="Y62" s="25">
        <v>3522</v>
      </c>
      <c r="Z62" s="25">
        <v>3488</v>
      </c>
      <c r="AA62" s="25">
        <v>6301</v>
      </c>
      <c r="AB62" s="25">
        <v>3099</v>
      </c>
      <c r="AC62" s="25">
        <v>3202</v>
      </c>
      <c r="AD62" s="25">
        <v>6216</v>
      </c>
      <c r="AE62" s="25">
        <v>3004</v>
      </c>
      <c r="AF62" s="25">
        <v>3212</v>
      </c>
      <c r="AG62" s="25">
        <v>6313</v>
      </c>
      <c r="AH62" s="25">
        <v>3074</v>
      </c>
      <c r="AI62" s="25">
        <v>3239</v>
      </c>
      <c r="AJ62" s="25">
        <v>7058</v>
      </c>
      <c r="AK62" s="25">
        <v>3514</v>
      </c>
      <c r="AL62" s="25">
        <v>3544</v>
      </c>
      <c r="AM62" s="25">
        <v>7144</v>
      </c>
      <c r="AN62" s="25">
        <v>3440</v>
      </c>
      <c r="AO62" s="25">
        <v>3704</v>
      </c>
      <c r="AP62" s="25">
        <v>5710</v>
      </c>
      <c r="AQ62" s="25">
        <v>2675</v>
      </c>
      <c r="AR62" s="25">
        <v>3035</v>
      </c>
      <c r="AS62" s="25">
        <v>5193</v>
      </c>
      <c r="AT62" s="25">
        <v>2400</v>
      </c>
      <c r="AU62" s="25">
        <v>2793</v>
      </c>
      <c r="AV62" s="25">
        <v>4757</v>
      </c>
      <c r="AW62" s="25">
        <v>2154</v>
      </c>
      <c r="AX62" s="25">
        <v>2603</v>
      </c>
      <c r="AY62" s="25">
        <v>3811</v>
      </c>
      <c r="AZ62" s="25">
        <v>1590</v>
      </c>
      <c r="BA62" s="25">
        <v>2221</v>
      </c>
      <c r="BB62" s="25">
        <v>2519</v>
      </c>
      <c r="BC62" s="25">
        <v>883</v>
      </c>
      <c r="BD62" s="25">
        <v>1636</v>
      </c>
      <c r="BE62" s="25">
        <v>1399</v>
      </c>
      <c r="BF62" s="25">
        <v>377</v>
      </c>
      <c r="BG62" s="25">
        <v>1022</v>
      </c>
      <c r="BH62" s="25">
        <v>687</v>
      </c>
      <c r="BI62" s="25">
        <v>151</v>
      </c>
      <c r="BJ62" s="25">
        <v>536</v>
      </c>
      <c r="BK62" s="25">
        <v>181</v>
      </c>
      <c r="BL62" s="25">
        <v>29</v>
      </c>
      <c r="BM62" s="25">
        <v>152</v>
      </c>
      <c r="BN62" s="25">
        <v>30</v>
      </c>
      <c r="BO62" s="25">
        <v>6</v>
      </c>
      <c r="BP62" s="25">
        <v>24</v>
      </c>
      <c r="BQ62" s="25">
        <v>10</v>
      </c>
      <c r="BR62" s="25">
        <v>5</v>
      </c>
      <c r="BS62" s="25">
        <v>5</v>
      </c>
      <c r="BT62" s="26"/>
      <c r="BU62" s="26"/>
      <c r="BV62" s="26"/>
      <c r="BW62" s="26"/>
      <c r="BX62" s="26"/>
      <c r="BY62" s="26"/>
      <c r="BZ62" s="26"/>
      <c r="CA62" s="26"/>
    </row>
    <row r="63" spans="1:79" ht="13.5">
      <c r="A63" s="5" t="s">
        <v>48</v>
      </c>
      <c r="B63" s="3" t="s">
        <v>28</v>
      </c>
      <c r="C63" s="11">
        <v>16969</v>
      </c>
      <c r="D63" s="11">
        <v>7924</v>
      </c>
      <c r="E63" s="11">
        <v>9045</v>
      </c>
      <c r="F63" s="11">
        <v>796</v>
      </c>
      <c r="G63" s="11">
        <v>405</v>
      </c>
      <c r="H63" s="11">
        <v>391</v>
      </c>
      <c r="I63" s="11">
        <v>774</v>
      </c>
      <c r="J63" s="11">
        <v>360</v>
      </c>
      <c r="K63" s="11">
        <v>414</v>
      </c>
      <c r="L63" s="11">
        <v>926</v>
      </c>
      <c r="M63" s="11">
        <v>484</v>
      </c>
      <c r="N63" s="11">
        <v>442</v>
      </c>
      <c r="O63" s="11">
        <v>1007</v>
      </c>
      <c r="P63" s="11">
        <v>490</v>
      </c>
      <c r="Q63" s="11">
        <v>517</v>
      </c>
      <c r="R63" s="11">
        <v>890</v>
      </c>
      <c r="S63" s="11">
        <v>388</v>
      </c>
      <c r="T63" s="11">
        <v>502</v>
      </c>
      <c r="U63" s="11">
        <v>1006</v>
      </c>
      <c r="V63" s="11">
        <v>476</v>
      </c>
      <c r="W63" s="11">
        <v>530</v>
      </c>
      <c r="X63" s="11">
        <v>1087</v>
      </c>
      <c r="Y63" s="11">
        <v>518</v>
      </c>
      <c r="Z63" s="11">
        <v>569</v>
      </c>
      <c r="AA63" s="11">
        <v>981</v>
      </c>
      <c r="AB63" s="11">
        <v>469</v>
      </c>
      <c r="AC63" s="11">
        <v>512</v>
      </c>
      <c r="AD63" s="11">
        <v>902</v>
      </c>
      <c r="AE63" s="11">
        <v>438</v>
      </c>
      <c r="AF63" s="11">
        <v>464</v>
      </c>
      <c r="AG63" s="11">
        <v>1155</v>
      </c>
      <c r="AH63" s="11">
        <v>523</v>
      </c>
      <c r="AI63" s="11">
        <v>632</v>
      </c>
      <c r="AJ63" s="11">
        <v>1485</v>
      </c>
      <c r="AK63" s="11">
        <v>694</v>
      </c>
      <c r="AL63" s="11">
        <v>791</v>
      </c>
      <c r="AM63" s="11">
        <v>1643</v>
      </c>
      <c r="AN63" s="11">
        <v>815</v>
      </c>
      <c r="AO63" s="11">
        <v>828</v>
      </c>
      <c r="AP63" s="11">
        <v>1036</v>
      </c>
      <c r="AQ63" s="11">
        <v>552</v>
      </c>
      <c r="AR63" s="11">
        <v>484</v>
      </c>
      <c r="AS63" s="11">
        <v>826</v>
      </c>
      <c r="AT63" s="11">
        <v>394</v>
      </c>
      <c r="AU63" s="11">
        <v>432</v>
      </c>
      <c r="AV63" s="11">
        <v>756</v>
      </c>
      <c r="AW63" s="11">
        <v>332</v>
      </c>
      <c r="AX63" s="11">
        <v>424</v>
      </c>
      <c r="AY63" s="11">
        <v>684</v>
      </c>
      <c r="AZ63" s="11">
        <v>281</v>
      </c>
      <c r="BA63" s="11">
        <v>403</v>
      </c>
      <c r="BB63" s="11">
        <v>487</v>
      </c>
      <c r="BC63" s="11">
        <v>179</v>
      </c>
      <c r="BD63" s="11">
        <v>308</v>
      </c>
      <c r="BE63" s="11">
        <v>306</v>
      </c>
      <c r="BF63" s="11">
        <v>87</v>
      </c>
      <c r="BG63" s="11">
        <v>219</v>
      </c>
      <c r="BH63" s="11">
        <v>158</v>
      </c>
      <c r="BI63" s="11">
        <v>30</v>
      </c>
      <c r="BJ63" s="11">
        <v>128</v>
      </c>
      <c r="BK63" s="11">
        <v>53</v>
      </c>
      <c r="BL63" s="11">
        <v>8</v>
      </c>
      <c r="BM63" s="11">
        <v>45</v>
      </c>
      <c r="BN63" s="11">
        <v>11</v>
      </c>
      <c r="BO63" s="11">
        <v>1</v>
      </c>
      <c r="BP63" s="11">
        <v>10</v>
      </c>
      <c r="BQ63" s="11"/>
      <c r="BR63" s="11"/>
      <c r="BS63" s="11"/>
      <c r="BT63" s="12"/>
      <c r="BU63" s="12"/>
      <c r="BV63" s="12"/>
      <c r="BW63" s="12"/>
      <c r="BX63" s="12"/>
      <c r="BY63" s="12"/>
      <c r="BZ63" s="12"/>
      <c r="CA63" s="12"/>
    </row>
    <row r="64" spans="1:79" s="27" customFormat="1" ht="13.5">
      <c r="A64" s="23"/>
      <c r="B64" s="24" t="s">
        <v>29</v>
      </c>
      <c r="C64" s="25">
        <v>6002</v>
      </c>
      <c r="D64" s="25">
        <v>2823</v>
      </c>
      <c r="E64" s="25">
        <v>3179</v>
      </c>
      <c r="F64" s="25">
        <v>228</v>
      </c>
      <c r="G64" s="25">
        <v>119</v>
      </c>
      <c r="H64" s="25">
        <v>109</v>
      </c>
      <c r="I64" s="25">
        <v>305</v>
      </c>
      <c r="J64" s="25">
        <v>149</v>
      </c>
      <c r="K64" s="25">
        <v>156</v>
      </c>
      <c r="L64" s="25">
        <v>361</v>
      </c>
      <c r="M64" s="25">
        <v>199</v>
      </c>
      <c r="N64" s="25">
        <v>162</v>
      </c>
      <c r="O64" s="25">
        <v>370</v>
      </c>
      <c r="P64" s="25">
        <v>186</v>
      </c>
      <c r="Q64" s="25">
        <v>184</v>
      </c>
      <c r="R64" s="25">
        <v>258</v>
      </c>
      <c r="S64" s="25">
        <v>125</v>
      </c>
      <c r="T64" s="25">
        <v>133</v>
      </c>
      <c r="U64" s="25">
        <v>256</v>
      </c>
      <c r="V64" s="25">
        <v>136</v>
      </c>
      <c r="W64" s="25">
        <v>120</v>
      </c>
      <c r="X64" s="25">
        <v>310</v>
      </c>
      <c r="Y64" s="25">
        <v>154</v>
      </c>
      <c r="Z64" s="25">
        <v>156</v>
      </c>
      <c r="AA64" s="25">
        <v>301</v>
      </c>
      <c r="AB64" s="25">
        <v>130</v>
      </c>
      <c r="AC64" s="25">
        <v>171</v>
      </c>
      <c r="AD64" s="25">
        <v>392</v>
      </c>
      <c r="AE64" s="25">
        <v>186</v>
      </c>
      <c r="AF64" s="25">
        <v>206</v>
      </c>
      <c r="AG64" s="25">
        <v>426</v>
      </c>
      <c r="AH64" s="25">
        <v>224</v>
      </c>
      <c r="AI64" s="25">
        <v>202</v>
      </c>
      <c r="AJ64" s="25">
        <v>461</v>
      </c>
      <c r="AK64" s="25">
        <v>239</v>
      </c>
      <c r="AL64" s="25">
        <v>222</v>
      </c>
      <c r="AM64" s="25">
        <v>449</v>
      </c>
      <c r="AN64" s="25">
        <v>218</v>
      </c>
      <c r="AO64" s="25">
        <v>231</v>
      </c>
      <c r="AP64" s="25">
        <v>313</v>
      </c>
      <c r="AQ64" s="25">
        <v>159</v>
      </c>
      <c r="AR64" s="25">
        <v>154</v>
      </c>
      <c r="AS64" s="25">
        <v>356</v>
      </c>
      <c r="AT64" s="25">
        <v>158</v>
      </c>
      <c r="AU64" s="25">
        <v>198</v>
      </c>
      <c r="AV64" s="25">
        <v>362</v>
      </c>
      <c r="AW64" s="25">
        <v>151</v>
      </c>
      <c r="AX64" s="25">
        <v>211</v>
      </c>
      <c r="AY64" s="25">
        <v>359</v>
      </c>
      <c r="AZ64" s="25">
        <v>140</v>
      </c>
      <c r="BA64" s="25">
        <v>219</v>
      </c>
      <c r="BB64" s="25">
        <v>262</v>
      </c>
      <c r="BC64" s="25">
        <v>89</v>
      </c>
      <c r="BD64" s="25">
        <v>173</v>
      </c>
      <c r="BE64" s="25">
        <v>139</v>
      </c>
      <c r="BF64" s="25">
        <v>37</v>
      </c>
      <c r="BG64" s="25">
        <v>102</v>
      </c>
      <c r="BH64" s="25">
        <v>68</v>
      </c>
      <c r="BI64" s="25">
        <v>20</v>
      </c>
      <c r="BJ64" s="25">
        <v>48</v>
      </c>
      <c r="BK64" s="25">
        <v>24</v>
      </c>
      <c r="BL64" s="25">
        <v>4</v>
      </c>
      <c r="BM64" s="25">
        <v>20</v>
      </c>
      <c r="BN64" s="25">
        <v>2</v>
      </c>
      <c r="BO64" s="25">
        <v>0</v>
      </c>
      <c r="BP64" s="25">
        <v>2</v>
      </c>
      <c r="BQ64" s="25"/>
      <c r="BR64" s="25"/>
      <c r="BS64" s="25"/>
      <c r="BT64" s="26"/>
      <c r="BU64" s="26"/>
      <c r="BV64" s="26"/>
      <c r="BW64" s="26"/>
      <c r="BX64" s="26"/>
      <c r="BY64" s="26"/>
      <c r="BZ64" s="26"/>
      <c r="CA64" s="26"/>
    </row>
    <row r="65" spans="1:79" s="27" customFormat="1" ht="13.5">
      <c r="A65" s="23"/>
      <c r="B65" s="24" t="s">
        <v>30</v>
      </c>
      <c r="C65" s="25">
        <v>7900</v>
      </c>
      <c r="D65" s="25">
        <v>3699</v>
      </c>
      <c r="E65" s="25">
        <v>4201</v>
      </c>
      <c r="F65" s="25">
        <v>296</v>
      </c>
      <c r="G65" s="25">
        <v>144</v>
      </c>
      <c r="H65" s="25">
        <v>152</v>
      </c>
      <c r="I65" s="25">
        <v>418</v>
      </c>
      <c r="J65" s="25">
        <v>202</v>
      </c>
      <c r="K65" s="25">
        <v>216</v>
      </c>
      <c r="L65" s="25">
        <v>497</v>
      </c>
      <c r="M65" s="25">
        <v>245</v>
      </c>
      <c r="N65" s="25">
        <v>252</v>
      </c>
      <c r="O65" s="25">
        <v>475</v>
      </c>
      <c r="P65" s="25">
        <v>225</v>
      </c>
      <c r="Q65" s="25">
        <v>250</v>
      </c>
      <c r="R65" s="25">
        <v>351</v>
      </c>
      <c r="S65" s="25">
        <v>182</v>
      </c>
      <c r="T65" s="25">
        <v>169</v>
      </c>
      <c r="U65" s="25">
        <v>377</v>
      </c>
      <c r="V65" s="25">
        <v>171</v>
      </c>
      <c r="W65" s="25">
        <v>206</v>
      </c>
      <c r="X65" s="25">
        <v>394</v>
      </c>
      <c r="Y65" s="25">
        <v>193</v>
      </c>
      <c r="Z65" s="25">
        <v>201</v>
      </c>
      <c r="AA65" s="25">
        <v>427</v>
      </c>
      <c r="AB65" s="25">
        <v>215</v>
      </c>
      <c r="AC65" s="25">
        <v>212</v>
      </c>
      <c r="AD65" s="25">
        <v>482</v>
      </c>
      <c r="AE65" s="25">
        <v>233</v>
      </c>
      <c r="AF65" s="25">
        <v>249</v>
      </c>
      <c r="AG65" s="25">
        <v>542</v>
      </c>
      <c r="AH65" s="25">
        <v>273</v>
      </c>
      <c r="AI65" s="25">
        <v>269</v>
      </c>
      <c r="AJ65" s="25">
        <v>659</v>
      </c>
      <c r="AK65" s="25">
        <v>341</v>
      </c>
      <c r="AL65" s="25">
        <v>318</v>
      </c>
      <c r="AM65" s="25">
        <v>583</v>
      </c>
      <c r="AN65" s="25">
        <v>285</v>
      </c>
      <c r="AO65" s="25">
        <v>298</v>
      </c>
      <c r="AP65" s="25">
        <v>477</v>
      </c>
      <c r="AQ65" s="25">
        <v>221</v>
      </c>
      <c r="AR65" s="25">
        <v>256</v>
      </c>
      <c r="AS65" s="25">
        <v>479</v>
      </c>
      <c r="AT65" s="25">
        <v>228</v>
      </c>
      <c r="AU65" s="25">
        <v>251</v>
      </c>
      <c r="AV65" s="25">
        <v>471</v>
      </c>
      <c r="AW65" s="25">
        <v>191</v>
      </c>
      <c r="AX65" s="25">
        <v>280</v>
      </c>
      <c r="AY65" s="25">
        <v>455</v>
      </c>
      <c r="AZ65" s="25">
        <v>185</v>
      </c>
      <c r="BA65" s="25">
        <v>270</v>
      </c>
      <c r="BB65" s="25">
        <v>288</v>
      </c>
      <c r="BC65" s="25">
        <v>106</v>
      </c>
      <c r="BD65" s="25">
        <v>182</v>
      </c>
      <c r="BE65" s="25">
        <v>135</v>
      </c>
      <c r="BF65" s="25">
        <v>36</v>
      </c>
      <c r="BG65" s="25">
        <v>99</v>
      </c>
      <c r="BH65" s="25">
        <v>77</v>
      </c>
      <c r="BI65" s="25">
        <v>20</v>
      </c>
      <c r="BJ65" s="25">
        <v>57</v>
      </c>
      <c r="BK65" s="25">
        <v>14</v>
      </c>
      <c r="BL65" s="25">
        <v>2</v>
      </c>
      <c r="BM65" s="25">
        <v>12</v>
      </c>
      <c r="BN65" s="25">
        <v>3</v>
      </c>
      <c r="BO65" s="25">
        <v>1</v>
      </c>
      <c r="BP65" s="25">
        <v>2</v>
      </c>
      <c r="BQ65" s="25"/>
      <c r="BR65" s="25"/>
      <c r="BS65" s="25"/>
      <c r="BT65" s="26"/>
      <c r="BU65" s="26"/>
      <c r="BV65" s="26"/>
      <c r="BW65" s="26"/>
      <c r="BX65" s="26"/>
      <c r="BY65" s="26"/>
      <c r="BZ65" s="26"/>
      <c r="CA65" s="26"/>
    </row>
    <row r="66" spans="1:79" s="27" customFormat="1" ht="13.5">
      <c r="A66" s="23"/>
      <c r="B66" s="24" t="s">
        <v>31</v>
      </c>
      <c r="C66" s="25">
        <v>10801</v>
      </c>
      <c r="D66" s="25">
        <v>5068</v>
      </c>
      <c r="E66" s="25">
        <v>5733</v>
      </c>
      <c r="F66" s="25">
        <v>364</v>
      </c>
      <c r="G66" s="25">
        <v>186</v>
      </c>
      <c r="H66" s="25">
        <v>178</v>
      </c>
      <c r="I66" s="25">
        <v>560</v>
      </c>
      <c r="J66" s="25">
        <v>274</v>
      </c>
      <c r="K66" s="25">
        <v>286</v>
      </c>
      <c r="L66" s="25">
        <v>708</v>
      </c>
      <c r="M66" s="25">
        <v>354</v>
      </c>
      <c r="N66" s="25">
        <v>354</v>
      </c>
      <c r="O66" s="25">
        <v>621</v>
      </c>
      <c r="P66" s="25">
        <v>309</v>
      </c>
      <c r="Q66" s="25">
        <v>312</v>
      </c>
      <c r="R66" s="25">
        <v>490</v>
      </c>
      <c r="S66" s="25">
        <v>241</v>
      </c>
      <c r="T66" s="25">
        <v>249</v>
      </c>
      <c r="U66" s="25">
        <v>538</v>
      </c>
      <c r="V66" s="25">
        <v>275</v>
      </c>
      <c r="W66" s="25">
        <v>263</v>
      </c>
      <c r="X66" s="25">
        <v>555</v>
      </c>
      <c r="Y66" s="25">
        <v>257</v>
      </c>
      <c r="Z66" s="25">
        <v>298</v>
      </c>
      <c r="AA66" s="25">
        <v>559</v>
      </c>
      <c r="AB66" s="25">
        <v>277</v>
      </c>
      <c r="AC66" s="25">
        <v>282</v>
      </c>
      <c r="AD66" s="25">
        <v>679</v>
      </c>
      <c r="AE66" s="25">
        <v>336</v>
      </c>
      <c r="AF66" s="25">
        <v>343</v>
      </c>
      <c r="AG66" s="25">
        <v>788</v>
      </c>
      <c r="AH66" s="25">
        <v>384</v>
      </c>
      <c r="AI66" s="25">
        <v>404</v>
      </c>
      <c r="AJ66" s="25">
        <v>809</v>
      </c>
      <c r="AK66" s="25">
        <v>427</v>
      </c>
      <c r="AL66" s="25">
        <v>382</v>
      </c>
      <c r="AM66" s="25">
        <v>795</v>
      </c>
      <c r="AN66" s="25">
        <v>388</v>
      </c>
      <c r="AO66" s="25">
        <v>407</v>
      </c>
      <c r="AP66" s="25">
        <v>637</v>
      </c>
      <c r="AQ66" s="25">
        <v>306</v>
      </c>
      <c r="AR66" s="25">
        <v>331</v>
      </c>
      <c r="AS66" s="25">
        <v>627</v>
      </c>
      <c r="AT66" s="25">
        <v>271</v>
      </c>
      <c r="AU66" s="25">
        <v>356</v>
      </c>
      <c r="AV66" s="25">
        <v>687</v>
      </c>
      <c r="AW66" s="25">
        <v>303</v>
      </c>
      <c r="AX66" s="25">
        <v>384</v>
      </c>
      <c r="AY66" s="25">
        <v>576</v>
      </c>
      <c r="AZ66" s="25">
        <v>231</v>
      </c>
      <c r="BA66" s="25">
        <v>345</v>
      </c>
      <c r="BB66" s="25">
        <v>415</v>
      </c>
      <c r="BC66" s="25">
        <v>148</v>
      </c>
      <c r="BD66" s="25">
        <v>267</v>
      </c>
      <c r="BE66" s="25">
        <v>230</v>
      </c>
      <c r="BF66" s="25">
        <v>69</v>
      </c>
      <c r="BG66" s="25">
        <v>161</v>
      </c>
      <c r="BH66" s="25">
        <v>123</v>
      </c>
      <c r="BI66" s="25">
        <v>23</v>
      </c>
      <c r="BJ66" s="25">
        <v>100</v>
      </c>
      <c r="BK66" s="25">
        <v>37</v>
      </c>
      <c r="BL66" s="25">
        <v>8</v>
      </c>
      <c r="BM66" s="25">
        <v>29</v>
      </c>
      <c r="BN66" s="25">
        <v>3</v>
      </c>
      <c r="BO66" s="25">
        <v>1</v>
      </c>
      <c r="BP66" s="25">
        <v>2</v>
      </c>
      <c r="BQ66" s="25"/>
      <c r="BR66" s="25"/>
      <c r="BS66" s="25"/>
      <c r="BT66" s="26"/>
      <c r="BU66" s="26"/>
      <c r="BV66" s="26"/>
      <c r="BW66" s="26"/>
      <c r="BX66" s="26"/>
      <c r="BY66" s="26"/>
      <c r="BZ66" s="26"/>
      <c r="CA66" s="26"/>
    </row>
    <row r="67" spans="1:79" s="27" customFormat="1" ht="13.5">
      <c r="A67" s="23"/>
      <c r="B67" s="24" t="s">
        <v>32</v>
      </c>
      <c r="C67" s="25">
        <v>6425</v>
      </c>
      <c r="D67" s="25">
        <v>2911</v>
      </c>
      <c r="E67" s="25">
        <v>3514</v>
      </c>
      <c r="F67" s="25">
        <v>219</v>
      </c>
      <c r="G67" s="25">
        <v>119</v>
      </c>
      <c r="H67" s="25">
        <v>100</v>
      </c>
      <c r="I67" s="25">
        <v>331</v>
      </c>
      <c r="J67" s="25">
        <v>175</v>
      </c>
      <c r="K67" s="25">
        <v>156</v>
      </c>
      <c r="L67" s="25">
        <v>400</v>
      </c>
      <c r="M67" s="25">
        <v>200</v>
      </c>
      <c r="N67" s="25">
        <v>200</v>
      </c>
      <c r="O67" s="25">
        <v>361</v>
      </c>
      <c r="P67" s="25">
        <v>181</v>
      </c>
      <c r="Q67" s="25">
        <v>180</v>
      </c>
      <c r="R67" s="25">
        <v>333</v>
      </c>
      <c r="S67" s="25">
        <v>145</v>
      </c>
      <c r="T67" s="25">
        <v>188</v>
      </c>
      <c r="U67" s="25">
        <v>319</v>
      </c>
      <c r="V67" s="25">
        <v>173</v>
      </c>
      <c r="W67" s="25">
        <v>146</v>
      </c>
      <c r="X67" s="25">
        <v>289</v>
      </c>
      <c r="Y67" s="25">
        <v>133</v>
      </c>
      <c r="Z67" s="25">
        <v>156</v>
      </c>
      <c r="AA67" s="25">
        <v>346</v>
      </c>
      <c r="AB67" s="25">
        <v>152</v>
      </c>
      <c r="AC67" s="25">
        <v>194</v>
      </c>
      <c r="AD67" s="25">
        <v>478</v>
      </c>
      <c r="AE67" s="25">
        <v>213</v>
      </c>
      <c r="AF67" s="25">
        <v>265</v>
      </c>
      <c r="AG67" s="25">
        <v>523</v>
      </c>
      <c r="AH67" s="25">
        <v>250</v>
      </c>
      <c r="AI67" s="25">
        <v>273</v>
      </c>
      <c r="AJ67" s="25">
        <v>533</v>
      </c>
      <c r="AK67" s="25">
        <v>234</v>
      </c>
      <c r="AL67" s="25">
        <v>299</v>
      </c>
      <c r="AM67" s="25">
        <v>443</v>
      </c>
      <c r="AN67" s="25">
        <v>221</v>
      </c>
      <c r="AO67" s="25">
        <v>222</v>
      </c>
      <c r="AP67" s="25">
        <v>286</v>
      </c>
      <c r="AQ67" s="25">
        <v>123</v>
      </c>
      <c r="AR67" s="25">
        <v>163</v>
      </c>
      <c r="AS67" s="25">
        <v>343</v>
      </c>
      <c r="AT67" s="25">
        <v>154</v>
      </c>
      <c r="AU67" s="25">
        <v>189</v>
      </c>
      <c r="AV67" s="25">
        <v>420</v>
      </c>
      <c r="AW67" s="25">
        <v>169</v>
      </c>
      <c r="AX67" s="25">
        <v>251</v>
      </c>
      <c r="AY67" s="25">
        <v>375</v>
      </c>
      <c r="AZ67" s="25">
        <v>134</v>
      </c>
      <c r="BA67" s="25">
        <v>241</v>
      </c>
      <c r="BB67" s="25">
        <v>212</v>
      </c>
      <c r="BC67" s="25">
        <v>75</v>
      </c>
      <c r="BD67" s="25">
        <v>137</v>
      </c>
      <c r="BE67" s="25">
        <v>132</v>
      </c>
      <c r="BF67" s="25">
        <v>48</v>
      </c>
      <c r="BG67" s="25">
        <v>84</v>
      </c>
      <c r="BH67" s="25">
        <v>50</v>
      </c>
      <c r="BI67" s="25">
        <v>10</v>
      </c>
      <c r="BJ67" s="25">
        <v>40</v>
      </c>
      <c r="BK67" s="25">
        <v>25</v>
      </c>
      <c r="BL67" s="25">
        <v>2</v>
      </c>
      <c r="BM67" s="25">
        <v>23</v>
      </c>
      <c r="BN67" s="25">
        <v>7</v>
      </c>
      <c r="BO67" s="25">
        <v>0</v>
      </c>
      <c r="BP67" s="25">
        <v>7</v>
      </c>
      <c r="BQ67" s="25"/>
      <c r="BR67" s="25"/>
      <c r="BS67" s="25"/>
      <c r="BT67" s="26"/>
      <c r="BU67" s="26"/>
      <c r="BV67" s="26"/>
      <c r="BW67" s="26"/>
      <c r="BX67" s="26"/>
      <c r="BY67" s="26"/>
      <c r="BZ67" s="26"/>
      <c r="CA67" s="26"/>
    </row>
    <row r="68" spans="1:79" s="2" customFormat="1" ht="13.5">
      <c r="A68" s="6"/>
      <c r="B68" s="8" t="s">
        <v>33</v>
      </c>
      <c r="C68" s="13">
        <v>1478632</v>
      </c>
      <c r="D68" s="13">
        <v>691444</v>
      </c>
      <c r="E68" s="13">
        <v>787188</v>
      </c>
      <c r="F68" s="13">
        <v>64107</v>
      </c>
      <c r="G68" s="13">
        <v>32631</v>
      </c>
      <c r="H68" s="13">
        <v>31476</v>
      </c>
      <c r="I68" s="13">
        <v>72383</v>
      </c>
      <c r="J68" s="13">
        <v>37057</v>
      </c>
      <c r="K68" s="13">
        <v>35326</v>
      </c>
      <c r="L68" s="13">
        <v>79497</v>
      </c>
      <c r="M68" s="13">
        <v>40920</v>
      </c>
      <c r="N68" s="13">
        <v>38577</v>
      </c>
      <c r="O68" s="13">
        <v>81099</v>
      </c>
      <c r="P68" s="13">
        <v>40958</v>
      </c>
      <c r="Q68" s="13">
        <v>40141</v>
      </c>
      <c r="R68" s="13">
        <v>71082</v>
      </c>
      <c r="S68" s="13">
        <v>34168</v>
      </c>
      <c r="T68" s="13">
        <v>36914</v>
      </c>
      <c r="U68" s="13">
        <v>78747</v>
      </c>
      <c r="V68" s="13">
        <v>38239</v>
      </c>
      <c r="W68" s="13">
        <v>40508</v>
      </c>
      <c r="X68" s="13">
        <v>90305</v>
      </c>
      <c r="Y68" s="13">
        <v>43519</v>
      </c>
      <c r="Z68" s="13">
        <v>46786</v>
      </c>
      <c r="AA68" s="13">
        <v>84752</v>
      </c>
      <c r="AB68" s="13">
        <v>40168</v>
      </c>
      <c r="AC68" s="13">
        <v>44584</v>
      </c>
      <c r="AD68" s="13">
        <v>88467</v>
      </c>
      <c r="AE68" s="13">
        <v>42523</v>
      </c>
      <c r="AF68" s="13">
        <v>45944</v>
      </c>
      <c r="AG68" s="13">
        <v>97893</v>
      </c>
      <c r="AH68" s="13">
        <v>47665</v>
      </c>
      <c r="AI68" s="13">
        <v>50228</v>
      </c>
      <c r="AJ68" s="13">
        <v>114064</v>
      </c>
      <c r="AK68" s="13">
        <v>56209</v>
      </c>
      <c r="AL68" s="13">
        <v>57855</v>
      </c>
      <c r="AM68" s="13">
        <v>116589</v>
      </c>
      <c r="AN68" s="13">
        <v>56860</v>
      </c>
      <c r="AO68" s="13">
        <v>59729</v>
      </c>
      <c r="AP68" s="13">
        <v>90226</v>
      </c>
      <c r="AQ68" s="13">
        <v>41321</v>
      </c>
      <c r="AR68" s="13">
        <v>48905</v>
      </c>
      <c r="AS68" s="13">
        <v>89226</v>
      </c>
      <c r="AT68" s="13">
        <v>40117</v>
      </c>
      <c r="AU68" s="13">
        <v>49109</v>
      </c>
      <c r="AV68" s="13">
        <v>88573</v>
      </c>
      <c r="AW68" s="13">
        <v>38693</v>
      </c>
      <c r="AX68" s="13">
        <v>49880</v>
      </c>
      <c r="AY68" s="13">
        <v>75658</v>
      </c>
      <c r="AZ68" s="13">
        <v>30780</v>
      </c>
      <c r="BA68" s="13">
        <v>44878</v>
      </c>
      <c r="BB68" s="13">
        <v>51549</v>
      </c>
      <c r="BC68" s="13">
        <v>17763</v>
      </c>
      <c r="BD68" s="13">
        <v>33786</v>
      </c>
      <c r="BE68" s="13">
        <v>27653</v>
      </c>
      <c r="BF68" s="13">
        <v>7944</v>
      </c>
      <c r="BG68" s="13">
        <v>19709</v>
      </c>
      <c r="BH68" s="13">
        <v>12542</v>
      </c>
      <c r="BI68" s="13">
        <v>2898</v>
      </c>
      <c r="BJ68" s="13">
        <v>9644</v>
      </c>
      <c r="BK68" s="13">
        <v>3199</v>
      </c>
      <c r="BL68" s="13">
        <v>550</v>
      </c>
      <c r="BM68" s="13">
        <v>2649</v>
      </c>
      <c r="BN68" s="13">
        <v>420</v>
      </c>
      <c r="BO68" s="13">
        <v>59</v>
      </c>
      <c r="BP68" s="13">
        <v>361</v>
      </c>
      <c r="BQ68" s="13">
        <v>601</v>
      </c>
      <c r="BR68" s="13">
        <v>402</v>
      </c>
      <c r="BS68" s="13">
        <v>199</v>
      </c>
      <c r="BT68" s="14"/>
      <c r="BU68" s="14"/>
      <c r="BV68" s="14"/>
      <c r="BW68" s="14"/>
      <c r="BX68" s="14"/>
      <c r="BY68" s="14"/>
      <c r="BZ68" s="14"/>
      <c r="CA68" s="14"/>
    </row>
    <row r="69" spans="1:71" ht="13.5">
      <c r="A69" s="4"/>
      <c r="B69" s="7" t="s">
        <v>26</v>
      </c>
      <c r="C69" s="15">
        <f aca="true" t="shared" si="0" ref="C69:AC69">SUM(C70:C75)</f>
        <v>140752</v>
      </c>
      <c r="D69" s="15">
        <f t="shared" si="0"/>
        <v>66192</v>
      </c>
      <c r="E69" s="15">
        <f t="shared" si="0"/>
        <v>74560</v>
      </c>
      <c r="F69" s="15">
        <f t="shared" si="0"/>
        <v>6176</v>
      </c>
      <c r="G69" s="15">
        <f t="shared" si="0"/>
        <v>3224</v>
      </c>
      <c r="H69" s="15">
        <f t="shared" si="0"/>
        <v>2952</v>
      </c>
      <c r="I69" s="15">
        <f t="shared" si="0"/>
        <v>6547</v>
      </c>
      <c r="J69" s="15">
        <f t="shared" si="0"/>
        <v>3376</v>
      </c>
      <c r="K69" s="15">
        <f t="shared" si="0"/>
        <v>3171</v>
      </c>
      <c r="L69" s="15">
        <f t="shared" si="0"/>
        <v>7423</v>
      </c>
      <c r="M69" s="15">
        <f t="shared" si="0"/>
        <v>3724</v>
      </c>
      <c r="N69" s="15">
        <f t="shared" si="0"/>
        <v>3699</v>
      </c>
      <c r="O69" s="15">
        <f t="shared" si="0"/>
        <v>7550</v>
      </c>
      <c r="P69" s="15">
        <f t="shared" si="0"/>
        <v>3823</v>
      </c>
      <c r="Q69" s="15">
        <f t="shared" si="0"/>
        <v>3727</v>
      </c>
      <c r="R69" s="15">
        <f t="shared" si="0"/>
        <v>5809</v>
      </c>
      <c r="S69" s="15">
        <f t="shared" si="0"/>
        <v>2631</v>
      </c>
      <c r="T69" s="15">
        <f t="shared" si="0"/>
        <v>3178</v>
      </c>
      <c r="U69" s="15">
        <f t="shared" si="0"/>
        <v>7201</v>
      </c>
      <c r="V69" s="15">
        <f t="shared" si="0"/>
        <v>3516</v>
      </c>
      <c r="W69" s="15">
        <f t="shared" si="0"/>
        <v>3685</v>
      </c>
      <c r="X69" s="15">
        <f t="shared" si="0"/>
        <v>8269</v>
      </c>
      <c r="Y69" s="15">
        <f t="shared" si="0"/>
        <v>4063</v>
      </c>
      <c r="Z69" s="15">
        <f t="shared" si="0"/>
        <v>4206</v>
      </c>
      <c r="AA69" s="15">
        <f t="shared" si="0"/>
        <v>9401</v>
      </c>
      <c r="AB69" s="15">
        <f t="shared" si="0"/>
        <v>4595</v>
      </c>
      <c r="AC69" s="15">
        <f t="shared" si="0"/>
        <v>4806</v>
      </c>
      <c r="AD69" s="15">
        <f aca="true" t="shared" si="1" ref="AD69:BS69">SUM(AD70:AD75)</f>
        <v>8698</v>
      </c>
      <c r="AE69" s="15">
        <f t="shared" si="1"/>
        <v>4160</v>
      </c>
      <c r="AF69" s="15">
        <f t="shared" si="1"/>
        <v>4538</v>
      </c>
      <c r="AG69" s="15">
        <f t="shared" si="1"/>
        <v>8964</v>
      </c>
      <c r="AH69" s="15">
        <f t="shared" si="1"/>
        <v>4235</v>
      </c>
      <c r="AI69" s="15">
        <f t="shared" si="1"/>
        <v>4729</v>
      </c>
      <c r="AJ69" s="15">
        <f t="shared" si="1"/>
        <v>9552</v>
      </c>
      <c r="AK69" s="15">
        <f t="shared" si="1"/>
        <v>4587</v>
      </c>
      <c r="AL69" s="15">
        <f t="shared" si="1"/>
        <v>4965</v>
      </c>
      <c r="AM69" s="15">
        <f t="shared" si="1"/>
        <v>10893</v>
      </c>
      <c r="AN69" s="15">
        <f t="shared" si="1"/>
        <v>5386</v>
      </c>
      <c r="AO69" s="15">
        <f t="shared" si="1"/>
        <v>5507</v>
      </c>
      <c r="AP69" s="15">
        <f t="shared" si="1"/>
        <v>10864</v>
      </c>
      <c r="AQ69" s="15">
        <f t="shared" si="1"/>
        <v>5269</v>
      </c>
      <c r="AR69" s="15">
        <f t="shared" si="1"/>
        <v>5595</v>
      </c>
      <c r="AS69" s="15">
        <f t="shared" si="1"/>
        <v>8171</v>
      </c>
      <c r="AT69" s="15">
        <f t="shared" si="1"/>
        <v>3814</v>
      </c>
      <c r="AU69" s="15">
        <f t="shared" si="1"/>
        <v>4357</v>
      </c>
      <c r="AV69" s="15">
        <f t="shared" si="1"/>
        <v>7492</v>
      </c>
      <c r="AW69" s="15">
        <f t="shared" si="1"/>
        <v>3376</v>
      </c>
      <c r="AX69" s="15">
        <f t="shared" si="1"/>
        <v>4116</v>
      </c>
      <c r="AY69" s="15">
        <f t="shared" si="1"/>
        <v>6840</v>
      </c>
      <c r="AZ69" s="15">
        <f t="shared" si="1"/>
        <v>2857</v>
      </c>
      <c r="BA69" s="15">
        <f t="shared" si="1"/>
        <v>3983</v>
      </c>
      <c r="BB69" s="15">
        <f t="shared" si="1"/>
        <v>5356</v>
      </c>
      <c r="BC69" s="15">
        <f t="shared" si="1"/>
        <v>1982</v>
      </c>
      <c r="BD69" s="15">
        <f t="shared" si="1"/>
        <v>3374</v>
      </c>
      <c r="BE69" s="15">
        <f t="shared" si="1"/>
        <v>3099</v>
      </c>
      <c r="BF69" s="15">
        <f t="shared" si="1"/>
        <v>906</v>
      </c>
      <c r="BG69" s="15">
        <f t="shared" si="1"/>
        <v>2193</v>
      </c>
      <c r="BH69" s="15">
        <f t="shared" si="1"/>
        <v>1352</v>
      </c>
      <c r="BI69" s="15">
        <f t="shared" si="1"/>
        <v>287</v>
      </c>
      <c r="BJ69" s="15">
        <f t="shared" si="1"/>
        <v>1065</v>
      </c>
      <c r="BK69" s="15">
        <f t="shared" si="1"/>
        <v>419</v>
      </c>
      <c r="BL69" s="15">
        <f t="shared" si="1"/>
        <v>78</v>
      </c>
      <c r="BM69" s="15">
        <f t="shared" si="1"/>
        <v>341</v>
      </c>
      <c r="BN69" s="15">
        <f t="shared" si="1"/>
        <v>82</v>
      </c>
      <c r="BO69" s="15">
        <f t="shared" si="1"/>
        <v>8</v>
      </c>
      <c r="BP69" s="15">
        <f t="shared" si="1"/>
        <v>74</v>
      </c>
      <c r="BQ69" s="15">
        <f t="shared" si="1"/>
        <v>594</v>
      </c>
      <c r="BR69" s="15">
        <f t="shared" si="1"/>
        <v>295</v>
      </c>
      <c r="BS69" s="15">
        <f t="shared" si="1"/>
        <v>299</v>
      </c>
    </row>
    <row r="70" spans="1:71" ht="13.5">
      <c r="A70" s="23" t="s">
        <v>37</v>
      </c>
      <c r="B70" s="24" t="s">
        <v>27</v>
      </c>
      <c r="C70" s="25">
        <f aca="true" t="shared" si="2" ref="C70:E75">SUM(F70,I70,L70,O70,R70,U70,X70,AA70,AD70,AG70,AJ70,AM70,AP70,AS70,AV70,AY70,BB70,BE70,BH70,BK70,BN70,BQ70)</f>
        <v>94429</v>
      </c>
      <c r="D70" s="25">
        <f t="shared" si="2"/>
        <v>44678</v>
      </c>
      <c r="E70" s="25">
        <f t="shared" si="2"/>
        <v>49751</v>
      </c>
      <c r="F70" s="25">
        <v>4442</v>
      </c>
      <c r="G70" s="25">
        <v>2305</v>
      </c>
      <c r="H70" s="25">
        <v>2137</v>
      </c>
      <c r="I70" s="25">
        <v>4577</v>
      </c>
      <c r="J70" s="25">
        <v>2339</v>
      </c>
      <c r="K70" s="25">
        <v>2238</v>
      </c>
      <c r="L70" s="25">
        <v>5028</v>
      </c>
      <c r="M70" s="25">
        <v>2540</v>
      </c>
      <c r="N70" s="25">
        <v>2488</v>
      </c>
      <c r="O70" s="25">
        <v>5076</v>
      </c>
      <c r="P70" s="25">
        <v>2603</v>
      </c>
      <c r="Q70" s="25">
        <v>2473</v>
      </c>
      <c r="R70" s="25">
        <v>3919</v>
      </c>
      <c r="S70" s="25">
        <v>1786</v>
      </c>
      <c r="T70" s="25">
        <v>2133</v>
      </c>
      <c r="U70" s="25">
        <v>4970</v>
      </c>
      <c r="V70" s="25">
        <v>2475</v>
      </c>
      <c r="W70" s="25">
        <v>2495</v>
      </c>
      <c r="X70" s="25">
        <v>5913</v>
      </c>
      <c r="Y70" s="25">
        <v>2900</v>
      </c>
      <c r="Z70" s="25">
        <v>3013</v>
      </c>
      <c r="AA70" s="25">
        <v>6735</v>
      </c>
      <c r="AB70" s="25">
        <v>3328</v>
      </c>
      <c r="AC70" s="25">
        <v>3407</v>
      </c>
      <c r="AD70" s="25">
        <v>6112</v>
      </c>
      <c r="AE70" s="25">
        <v>2941</v>
      </c>
      <c r="AF70" s="25">
        <v>3171</v>
      </c>
      <c r="AG70" s="25">
        <v>6096</v>
      </c>
      <c r="AH70" s="25">
        <v>2879</v>
      </c>
      <c r="AI70" s="25">
        <v>3217</v>
      </c>
      <c r="AJ70" s="25">
        <v>6170</v>
      </c>
      <c r="AK70" s="25">
        <v>2964</v>
      </c>
      <c r="AL70" s="25">
        <v>3206</v>
      </c>
      <c r="AM70" s="25">
        <v>6940</v>
      </c>
      <c r="AN70" s="25">
        <v>3417</v>
      </c>
      <c r="AO70" s="25">
        <v>3523</v>
      </c>
      <c r="AP70" s="25">
        <v>6950</v>
      </c>
      <c r="AQ70" s="25">
        <v>3330</v>
      </c>
      <c r="AR70" s="25">
        <v>3620</v>
      </c>
      <c r="AS70" s="25">
        <v>5482</v>
      </c>
      <c r="AT70" s="25">
        <v>2507</v>
      </c>
      <c r="AU70" s="25">
        <v>2975</v>
      </c>
      <c r="AV70" s="25">
        <v>4971</v>
      </c>
      <c r="AW70" s="25">
        <v>2259</v>
      </c>
      <c r="AX70" s="25">
        <v>2712</v>
      </c>
      <c r="AY70" s="25">
        <v>4385</v>
      </c>
      <c r="AZ70" s="25">
        <v>1867</v>
      </c>
      <c r="BA70" s="25">
        <v>2518</v>
      </c>
      <c r="BB70" s="25">
        <v>3194</v>
      </c>
      <c r="BC70" s="25">
        <v>1217</v>
      </c>
      <c r="BD70" s="25">
        <v>1977</v>
      </c>
      <c r="BE70" s="25">
        <v>1850</v>
      </c>
      <c r="BF70" s="25">
        <v>535</v>
      </c>
      <c r="BG70" s="25">
        <v>1315</v>
      </c>
      <c r="BH70" s="25">
        <v>767</v>
      </c>
      <c r="BI70" s="25">
        <v>160</v>
      </c>
      <c r="BJ70" s="25">
        <v>607</v>
      </c>
      <c r="BK70" s="25">
        <v>246</v>
      </c>
      <c r="BL70" s="25">
        <v>46</v>
      </c>
      <c r="BM70" s="25">
        <v>200</v>
      </c>
      <c r="BN70" s="25">
        <v>38</v>
      </c>
      <c r="BO70" s="25">
        <v>3</v>
      </c>
      <c r="BP70" s="25">
        <v>35</v>
      </c>
      <c r="BQ70" s="25">
        <v>568</v>
      </c>
      <c r="BR70" s="25">
        <v>277</v>
      </c>
      <c r="BS70" s="25">
        <v>291</v>
      </c>
    </row>
    <row r="71" spans="1:71" ht="13.5">
      <c r="A71" s="5" t="s">
        <v>49</v>
      </c>
      <c r="B71" s="3" t="s">
        <v>28</v>
      </c>
      <c r="C71" s="25">
        <f t="shared" si="2"/>
        <v>16499</v>
      </c>
      <c r="D71" s="25">
        <f t="shared" si="2"/>
        <v>7687</v>
      </c>
      <c r="E71" s="25">
        <f t="shared" si="2"/>
        <v>8812</v>
      </c>
      <c r="F71" s="11">
        <v>668</v>
      </c>
      <c r="G71" s="11">
        <v>379</v>
      </c>
      <c r="H71" s="11">
        <v>289</v>
      </c>
      <c r="I71" s="11">
        <v>778</v>
      </c>
      <c r="J71" s="11">
        <v>408</v>
      </c>
      <c r="K71" s="11">
        <v>370</v>
      </c>
      <c r="L71" s="11">
        <v>765</v>
      </c>
      <c r="M71" s="11">
        <v>365</v>
      </c>
      <c r="N71" s="11">
        <v>400</v>
      </c>
      <c r="O71" s="11">
        <v>799</v>
      </c>
      <c r="P71" s="11">
        <v>400</v>
      </c>
      <c r="Q71" s="11">
        <v>399</v>
      </c>
      <c r="R71" s="11">
        <v>677</v>
      </c>
      <c r="S71" s="11">
        <v>296</v>
      </c>
      <c r="T71" s="11">
        <v>381</v>
      </c>
      <c r="U71" s="11">
        <v>923</v>
      </c>
      <c r="V71" s="11">
        <v>396</v>
      </c>
      <c r="W71" s="11">
        <v>527</v>
      </c>
      <c r="X71" s="11">
        <v>1002</v>
      </c>
      <c r="Y71" s="11">
        <v>483</v>
      </c>
      <c r="Z71" s="11">
        <v>519</v>
      </c>
      <c r="AA71" s="11">
        <v>1059</v>
      </c>
      <c r="AB71" s="11">
        <v>504</v>
      </c>
      <c r="AC71" s="11">
        <v>555</v>
      </c>
      <c r="AD71" s="11">
        <v>956</v>
      </c>
      <c r="AE71" s="11">
        <v>448</v>
      </c>
      <c r="AF71" s="11">
        <v>508</v>
      </c>
      <c r="AG71" s="11">
        <v>882</v>
      </c>
      <c r="AH71" s="11">
        <v>412</v>
      </c>
      <c r="AI71" s="11">
        <v>470</v>
      </c>
      <c r="AJ71" s="11">
        <v>1118</v>
      </c>
      <c r="AK71" s="11">
        <v>505</v>
      </c>
      <c r="AL71" s="11">
        <v>613</v>
      </c>
      <c r="AM71" s="11">
        <v>1461</v>
      </c>
      <c r="AN71" s="11">
        <v>700</v>
      </c>
      <c r="AO71" s="11">
        <v>761</v>
      </c>
      <c r="AP71" s="11">
        <v>1622</v>
      </c>
      <c r="AQ71" s="11">
        <v>808</v>
      </c>
      <c r="AR71" s="11">
        <v>814</v>
      </c>
      <c r="AS71" s="11">
        <v>997</v>
      </c>
      <c r="AT71" s="11">
        <v>518</v>
      </c>
      <c r="AU71" s="11">
        <v>479</v>
      </c>
      <c r="AV71" s="11">
        <v>787</v>
      </c>
      <c r="AW71" s="11">
        <v>365</v>
      </c>
      <c r="AX71" s="11">
        <v>422</v>
      </c>
      <c r="AY71" s="11">
        <v>707</v>
      </c>
      <c r="AZ71" s="11">
        <v>303</v>
      </c>
      <c r="BA71" s="11">
        <v>404</v>
      </c>
      <c r="BB71" s="11">
        <v>613</v>
      </c>
      <c r="BC71" s="11">
        <v>219</v>
      </c>
      <c r="BD71" s="11">
        <v>394</v>
      </c>
      <c r="BE71" s="11">
        <v>398</v>
      </c>
      <c r="BF71" s="11">
        <v>117</v>
      </c>
      <c r="BG71" s="11">
        <v>281</v>
      </c>
      <c r="BH71" s="11">
        <v>201</v>
      </c>
      <c r="BI71" s="11">
        <v>39</v>
      </c>
      <c r="BJ71" s="11">
        <v>162</v>
      </c>
      <c r="BK71" s="11">
        <v>61</v>
      </c>
      <c r="BL71" s="11">
        <v>11</v>
      </c>
      <c r="BM71" s="11">
        <v>50</v>
      </c>
      <c r="BN71" s="11">
        <v>10</v>
      </c>
      <c r="BO71" s="11">
        <v>1</v>
      </c>
      <c r="BP71" s="11">
        <v>9</v>
      </c>
      <c r="BQ71" s="11">
        <v>15</v>
      </c>
      <c r="BR71" s="11">
        <v>10</v>
      </c>
      <c r="BS71" s="11">
        <v>5</v>
      </c>
    </row>
    <row r="72" spans="1:71" ht="13.5">
      <c r="A72" s="23"/>
      <c r="B72" s="24" t="s">
        <v>29</v>
      </c>
      <c r="C72" s="25">
        <f t="shared" si="2"/>
        <v>5753</v>
      </c>
      <c r="D72" s="25">
        <f t="shared" si="2"/>
        <v>2669</v>
      </c>
      <c r="E72" s="25">
        <f t="shared" si="2"/>
        <v>3084</v>
      </c>
      <c r="F72" s="25">
        <v>224</v>
      </c>
      <c r="G72" s="25">
        <v>121</v>
      </c>
      <c r="H72" s="25">
        <v>103</v>
      </c>
      <c r="I72" s="25">
        <v>242</v>
      </c>
      <c r="J72" s="25">
        <v>133</v>
      </c>
      <c r="K72" s="25">
        <v>109</v>
      </c>
      <c r="L72" s="25">
        <v>309</v>
      </c>
      <c r="M72" s="25">
        <v>150</v>
      </c>
      <c r="N72" s="25">
        <v>159</v>
      </c>
      <c r="O72" s="25">
        <v>291</v>
      </c>
      <c r="P72" s="25">
        <v>161</v>
      </c>
      <c r="Q72" s="25">
        <v>130</v>
      </c>
      <c r="R72" s="25">
        <v>226</v>
      </c>
      <c r="S72" s="25">
        <v>102</v>
      </c>
      <c r="T72" s="25">
        <v>124</v>
      </c>
      <c r="U72" s="25">
        <v>240</v>
      </c>
      <c r="V72" s="25">
        <v>120</v>
      </c>
      <c r="W72" s="25">
        <v>120</v>
      </c>
      <c r="X72" s="25">
        <v>249</v>
      </c>
      <c r="Y72" s="25">
        <v>122</v>
      </c>
      <c r="Z72" s="25">
        <v>127</v>
      </c>
      <c r="AA72" s="25">
        <v>310</v>
      </c>
      <c r="AB72" s="25">
        <v>155</v>
      </c>
      <c r="AC72" s="25">
        <v>155</v>
      </c>
      <c r="AD72" s="25">
        <v>308</v>
      </c>
      <c r="AE72" s="25">
        <v>136</v>
      </c>
      <c r="AF72" s="25">
        <v>172</v>
      </c>
      <c r="AG72" s="25">
        <v>376</v>
      </c>
      <c r="AH72" s="25">
        <v>174</v>
      </c>
      <c r="AI72" s="25">
        <v>202</v>
      </c>
      <c r="AJ72" s="25">
        <v>426</v>
      </c>
      <c r="AK72" s="25">
        <v>224</v>
      </c>
      <c r="AL72" s="25">
        <v>202</v>
      </c>
      <c r="AM72" s="25">
        <v>469</v>
      </c>
      <c r="AN72" s="25">
        <v>246</v>
      </c>
      <c r="AO72" s="25">
        <v>223</v>
      </c>
      <c r="AP72" s="25">
        <v>445</v>
      </c>
      <c r="AQ72" s="25">
        <v>216</v>
      </c>
      <c r="AR72" s="25">
        <v>229</v>
      </c>
      <c r="AS72" s="25">
        <v>307</v>
      </c>
      <c r="AT72" s="25">
        <v>153</v>
      </c>
      <c r="AU72" s="25">
        <v>154</v>
      </c>
      <c r="AV72" s="25">
        <v>356</v>
      </c>
      <c r="AW72" s="25">
        <v>152</v>
      </c>
      <c r="AX72" s="25">
        <v>204</v>
      </c>
      <c r="AY72" s="25">
        <v>335</v>
      </c>
      <c r="AZ72" s="25">
        <v>127</v>
      </c>
      <c r="BA72" s="25">
        <v>208</v>
      </c>
      <c r="BB72" s="25">
        <v>310</v>
      </c>
      <c r="BC72" s="25">
        <v>107</v>
      </c>
      <c r="BD72" s="25">
        <v>203</v>
      </c>
      <c r="BE72" s="25">
        <v>194</v>
      </c>
      <c r="BF72" s="25">
        <v>43</v>
      </c>
      <c r="BG72" s="25">
        <v>151</v>
      </c>
      <c r="BH72" s="25">
        <v>95</v>
      </c>
      <c r="BI72" s="25">
        <v>16</v>
      </c>
      <c r="BJ72" s="25">
        <v>79</v>
      </c>
      <c r="BK72" s="25">
        <v>30</v>
      </c>
      <c r="BL72" s="25">
        <v>8</v>
      </c>
      <c r="BM72" s="25">
        <v>22</v>
      </c>
      <c r="BN72" s="25">
        <v>9</v>
      </c>
      <c r="BO72" s="25">
        <v>2</v>
      </c>
      <c r="BP72" s="25">
        <v>7</v>
      </c>
      <c r="BQ72" s="25">
        <v>2</v>
      </c>
      <c r="BR72" s="25">
        <v>1</v>
      </c>
      <c r="BS72" s="25">
        <v>1</v>
      </c>
    </row>
    <row r="73" spans="1:71" ht="13.5">
      <c r="A73" s="23"/>
      <c r="B73" s="24" t="s">
        <v>30</v>
      </c>
      <c r="C73" s="25">
        <f t="shared" si="2"/>
        <v>7639</v>
      </c>
      <c r="D73" s="25">
        <f t="shared" si="2"/>
        <v>3606</v>
      </c>
      <c r="E73" s="25">
        <f t="shared" si="2"/>
        <v>4033</v>
      </c>
      <c r="F73" s="25">
        <v>269</v>
      </c>
      <c r="G73" s="25">
        <v>133</v>
      </c>
      <c r="H73" s="25">
        <v>136</v>
      </c>
      <c r="I73" s="25">
        <v>325</v>
      </c>
      <c r="J73" s="25">
        <v>155</v>
      </c>
      <c r="K73" s="25">
        <v>170</v>
      </c>
      <c r="L73" s="25">
        <v>418</v>
      </c>
      <c r="M73" s="25">
        <v>214</v>
      </c>
      <c r="N73" s="25">
        <v>204</v>
      </c>
      <c r="O73" s="25">
        <v>439</v>
      </c>
      <c r="P73" s="25">
        <v>205</v>
      </c>
      <c r="Q73" s="25">
        <v>234</v>
      </c>
      <c r="R73" s="25">
        <v>308</v>
      </c>
      <c r="S73" s="25">
        <v>140</v>
      </c>
      <c r="T73" s="25">
        <v>168</v>
      </c>
      <c r="U73" s="25">
        <v>372</v>
      </c>
      <c r="V73" s="25">
        <v>192</v>
      </c>
      <c r="W73" s="25">
        <v>180</v>
      </c>
      <c r="X73" s="25">
        <v>349</v>
      </c>
      <c r="Y73" s="25">
        <v>165</v>
      </c>
      <c r="Z73" s="25">
        <v>184</v>
      </c>
      <c r="AA73" s="25">
        <v>430</v>
      </c>
      <c r="AB73" s="25">
        <v>213</v>
      </c>
      <c r="AC73" s="25">
        <v>217</v>
      </c>
      <c r="AD73" s="25">
        <v>443</v>
      </c>
      <c r="AE73" s="25">
        <v>229</v>
      </c>
      <c r="AF73" s="25">
        <v>214</v>
      </c>
      <c r="AG73" s="25">
        <v>475</v>
      </c>
      <c r="AH73" s="25">
        <v>234</v>
      </c>
      <c r="AI73" s="25">
        <v>241</v>
      </c>
      <c r="AJ73" s="25">
        <v>548</v>
      </c>
      <c r="AK73" s="25">
        <v>270</v>
      </c>
      <c r="AL73" s="25">
        <v>278</v>
      </c>
      <c r="AM73" s="25">
        <v>671</v>
      </c>
      <c r="AN73" s="25">
        <v>348</v>
      </c>
      <c r="AO73" s="25">
        <v>323</v>
      </c>
      <c r="AP73" s="25">
        <v>593</v>
      </c>
      <c r="AQ73" s="25">
        <v>300</v>
      </c>
      <c r="AR73" s="25">
        <v>293</v>
      </c>
      <c r="AS73" s="25">
        <v>462</v>
      </c>
      <c r="AT73" s="25">
        <v>207</v>
      </c>
      <c r="AU73" s="25">
        <v>255</v>
      </c>
      <c r="AV73" s="25">
        <v>451</v>
      </c>
      <c r="AW73" s="25">
        <v>210</v>
      </c>
      <c r="AX73" s="25">
        <v>241</v>
      </c>
      <c r="AY73" s="25">
        <v>411</v>
      </c>
      <c r="AZ73" s="25">
        <v>158</v>
      </c>
      <c r="BA73" s="25">
        <v>253</v>
      </c>
      <c r="BB73" s="25">
        <v>387</v>
      </c>
      <c r="BC73" s="25">
        <v>144</v>
      </c>
      <c r="BD73" s="25">
        <v>243</v>
      </c>
      <c r="BE73" s="25">
        <v>192</v>
      </c>
      <c r="BF73" s="25">
        <v>65</v>
      </c>
      <c r="BG73" s="25">
        <v>127</v>
      </c>
      <c r="BH73" s="25">
        <v>70</v>
      </c>
      <c r="BI73" s="25">
        <v>14</v>
      </c>
      <c r="BJ73" s="25">
        <v>56</v>
      </c>
      <c r="BK73" s="25">
        <v>21</v>
      </c>
      <c r="BL73" s="25">
        <v>8</v>
      </c>
      <c r="BM73" s="25">
        <v>13</v>
      </c>
      <c r="BN73" s="25">
        <v>5</v>
      </c>
      <c r="BO73" s="25">
        <v>2</v>
      </c>
      <c r="BP73" s="25">
        <v>3</v>
      </c>
      <c r="BQ73" s="25">
        <v>0</v>
      </c>
      <c r="BR73" s="25" t="s">
        <v>50</v>
      </c>
      <c r="BS73" s="25" t="s">
        <v>50</v>
      </c>
    </row>
    <row r="74" spans="1:71" ht="13.5">
      <c r="A74" s="23"/>
      <c r="B74" s="24" t="s">
        <v>31</v>
      </c>
      <c r="C74" s="25">
        <f t="shared" si="2"/>
        <v>10410</v>
      </c>
      <c r="D74" s="25">
        <f t="shared" si="2"/>
        <v>4891</v>
      </c>
      <c r="E74" s="25">
        <f t="shared" si="2"/>
        <v>5519</v>
      </c>
      <c r="F74" s="25">
        <v>378</v>
      </c>
      <c r="G74" s="25">
        <v>190</v>
      </c>
      <c r="H74" s="25">
        <v>188</v>
      </c>
      <c r="I74" s="25">
        <v>401</v>
      </c>
      <c r="J74" s="25">
        <v>218</v>
      </c>
      <c r="K74" s="25">
        <v>183</v>
      </c>
      <c r="L74" s="25">
        <v>559</v>
      </c>
      <c r="M74" s="25">
        <v>273</v>
      </c>
      <c r="N74" s="25">
        <v>286</v>
      </c>
      <c r="O74" s="25">
        <v>621</v>
      </c>
      <c r="P74" s="25">
        <v>302</v>
      </c>
      <c r="Q74" s="25">
        <v>319</v>
      </c>
      <c r="R74" s="25">
        <v>415</v>
      </c>
      <c r="S74" s="25">
        <v>201</v>
      </c>
      <c r="T74" s="25">
        <v>214</v>
      </c>
      <c r="U74" s="25">
        <v>449</v>
      </c>
      <c r="V74" s="25">
        <v>215</v>
      </c>
      <c r="W74" s="25">
        <v>234</v>
      </c>
      <c r="X74" s="25">
        <v>506</v>
      </c>
      <c r="Y74" s="25">
        <v>262</v>
      </c>
      <c r="Z74" s="25">
        <v>244</v>
      </c>
      <c r="AA74" s="25">
        <v>582</v>
      </c>
      <c r="AB74" s="25">
        <v>268</v>
      </c>
      <c r="AC74" s="25">
        <v>314</v>
      </c>
      <c r="AD74" s="25">
        <v>549</v>
      </c>
      <c r="AE74" s="25">
        <v>267</v>
      </c>
      <c r="AF74" s="25">
        <v>282</v>
      </c>
      <c r="AG74" s="25">
        <v>672</v>
      </c>
      <c r="AH74" s="25">
        <v>324</v>
      </c>
      <c r="AI74" s="25">
        <v>348</v>
      </c>
      <c r="AJ74" s="25">
        <v>781</v>
      </c>
      <c r="AK74" s="25">
        <v>382</v>
      </c>
      <c r="AL74" s="25">
        <v>399</v>
      </c>
      <c r="AM74" s="25">
        <v>838</v>
      </c>
      <c r="AN74" s="25">
        <v>440</v>
      </c>
      <c r="AO74" s="25">
        <v>398</v>
      </c>
      <c r="AP74" s="25">
        <v>822</v>
      </c>
      <c r="AQ74" s="25">
        <v>408</v>
      </c>
      <c r="AR74" s="25">
        <v>414</v>
      </c>
      <c r="AS74" s="25">
        <v>634</v>
      </c>
      <c r="AT74" s="25">
        <v>306</v>
      </c>
      <c r="AU74" s="25">
        <v>328</v>
      </c>
      <c r="AV74" s="25">
        <v>602</v>
      </c>
      <c r="AW74" s="25">
        <v>256</v>
      </c>
      <c r="AX74" s="25">
        <v>346</v>
      </c>
      <c r="AY74" s="25">
        <v>613</v>
      </c>
      <c r="AZ74" s="25">
        <v>263</v>
      </c>
      <c r="BA74" s="25">
        <v>350</v>
      </c>
      <c r="BB74" s="25">
        <v>503</v>
      </c>
      <c r="BC74" s="25">
        <v>178</v>
      </c>
      <c r="BD74" s="25">
        <v>325</v>
      </c>
      <c r="BE74" s="25">
        <v>292</v>
      </c>
      <c r="BF74" s="25">
        <v>93</v>
      </c>
      <c r="BG74" s="25">
        <v>199</v>
      </c>
      <c r="BH74" s="25">
        <v>136</v>
      </c>
      <c r="BI74" s="25">
        <v>35</v>
      </c>
      <c r="BJ74" s="25">
        <v>101</v>
      </c>
      <c r="BK74" s="25">
        <v>38</v>
      </c>
      <c r="BL74" s="25">
        <v>4</v>
      </c>
      <c r="BM74" s="25">
        <v>34</v>
      </c>
      <c r="BN74" s="25">
        <v>11</v>
      </c>
      <c r="BO74" s="25" t="s">
        <v>50</v>
      </c>
      <c r="BP74" s="25">
        <v>11</v>
      </c>
      <c r="BQ74" s="25">
        <v>8</v>
      </c>
      <c r="BR74" s="25">
        <v>6</v>
      </c>
      <c r="BS74" s="25">
        <v>2</v>
      </c>
    </row>
    <row r="75" spans="1:71" ht="13.5">
      <c r="A75" s="23"/>
      <c r="B75" s="24" t="s">
        <v>32</v>
      </c>
      <c r="C75" s="25">
        <f t="shared" si="2"/>
        <v>6022</v>
      </c>
      <c r="D75" s="25">
        <f t="shared" si="2"/>
        <v>2661</v>
      </c>
      <c r="E75" s="25">
        <f t="shared" si="2"/>
        <v>3361</v>
      </c>
      <c r="F75" s="25">
        <v>195</v>
      </c>
      <c r="G75" s="25">
        <v>96</v>
      </c>
      <c r="H75" s="25">
        <v>99</v>
      </c>
      <c r="I75" s="25">
        <v>224</v>
      </c>
      <c r="J75" s="25">
        <v>123</v>
      </c>
      <c r="K75" s="25">
        <v>101</v>
      </c>
      <c r="L75" s="25">
        <v>344</v>
      </c>
      <c r="M75" s="25">
        <v>182</v>
      </c>
      <c r="N75" s="25">
        <v>162</v>
      </c>
      <c r="O75" s="25">
        <v>324</v>
      </c>
      <c r="P75" s="25">
        <v>152</v>
      </c>
      <c r="Q75" s="25">
        <v>172</v>
      </c>
      <c r="R75" s="25">
        <v>264</v>
      </c>
      <c r="S75" s="25">
        <v>106</v>
      </c>
      <c r="T75" s="25">
        <v>158</v>
      </c>
      <c r="U75" s="25">
        <v>247</v>
      </c>
      <c r="V75" s="25">
        <v>118</v>
      </c>
      <c r="W75" s="25">
        <v>129</v>
      </c>
      <c r="X75" s="25">
        <v>250</v>
      </c>
      <c r="Y75" s="25">
        <v>131</v>
      </c>
      <c r="Z75" s="25">
        <v>119</v>
      </c>
      <c r="AA75" s="25">
        <v>285</v>
      </c>
      <c r="AB75" s="25">
        <v>127</v>
      </c>
      <c r="AC75" s="25">
        <v>158</v>
      </c>
      <c r="AD75" s="25">
        <v>330</v>
      </c>
      <c r="AE75" s="25">
        <v>139</v>
      </c>
      <c r="AF75" s="25">
        <v>191</v>
      </c>
      <c r="AG75" s="25">
        <v>463</v>
      </c>
      <c r="AH75" s="25">
        <v>212</v>
      </c>
      <c r="AI75" s="25">
        <v>251</v>
      </c>
      <c r="AJ75" s="25">
        <v>509</v>
      </c>
      <c r="AK75" s="25">
        <v>242</v>
      </c>
      <c r="AL75" s="25">
        <v>267</v>
      </c>
      <c r="AM75" s="25">
        <v>514</v>
      </c>
      <c r="AN75" s="25">
        <v>235</v>
      </c>
      <c r="AO75" s="25">
        <v>279</v>
      </c>
      <c r="AP75" s="25">
        <v>432</v>
      </c>
      <c r="AQ75" s="25">
        <v>207</v>
      </c>
      <c r="AR75" s="25">
        <v>225</v>
      </c>
      <c r="AS75" s="25">
        <v>289</v>
      </c>
      <c r="AT75" s="25">
        <v>123</v>
      </c>
      <c r="AU75" s="25">
        <v>166</v>
      </c>
      <c r="AV75" s="25">
        <v>325</v>
      </c>
      <c r="AW75" s="25">
        <v>134</v>
      </c>
      <c r="AX75" s="25">
        <v>191</v>
      </c>
      <c r="AY75" s="25">
        <v>389</v>
      </c>
      <c r="AZ75" s="25">
        <v>139</v>
      </c>
      <c r="BA75" s="25">
        <v>250</v>
      </c>
      <c r="BB75" s="25">
        <v>349</v>
      </c>
      <c r="BC75" s="25">
        <v>117</v>
      </c>
      <c r="BD75" s="25">
        <v>232</v>
      </c>
      <c r="BE75" s="25">
        <v>173</v>
      </c>
      <c r="BF75" s="25">
        <v>53</v>
      </c>
      <c r="BG75" s="25">
        <v>120</v>
      </c>
      <c r="BH75" s="25">
        <v>83</v>
      </c>
      <c r="BI75" s="25">
        <v>23</v>
      </c>
      <c r="BJ75" s="25">
        <v>60</v>
      </c>
      <c r="BK75" s="25">
        <v>23</v>
      </c>
      <c r="BL75" s="25">
        <v>1</v>
      </c>
      <c r="BM75" s="25">
        <v>22</v>
      </c>
      <c r="BN75" s="25">
        <v>9</v>
      </c>
      <c r="BO75" s="25" t="s">
        <v>50</v>
      </c>
      <c r="BP75" s="25">
        <v>9</v>
      </c>
      <c r="BQ75" s="25">
        <v>1</v>
      </c>
      <c r="BR75" s="25">
        <v>1</v>
      </c>
      <c r="BS75" s="25" t="s">
        <v>50</v>
      </c>
    </row>
    <row r="76" spans="1:71" ht="13.5">
      <c r="A76" s="6"/>
      <c r="B76" s="8" t="s">
        <v>33</v>
      </c>
      <c r="C76" s="30">
        <f>SUM(F76,I76,L76,O76,R76,U76,X76,AA76,AD76,AG76,AJ76,AM76,AP76,AS76,AV76,AY76,BB76,BE76,BH76,BK76,BN76,BQ76)</f>
        <v>1426779</v>
      </c>
      <c r="D76" s="30">
        <f>SUM(G76,J76,M76,P76,S76,V76,Y76,AB76,AE76,AH76,AK76,AN76,AQ76,AT76,AW76,AZ76,BC76,BF76,BI76,BL76,BO76,BR76)</f>
        <v>665899</v>
      </c>
      <c r="E76" s="30">
        <f>SUM(H76,K76,N76,Q76,T76,W76,Z76,AC76,AF76,AI76,AL76,AO76,AR76,AU76,AX76,BA76,BD76,BG76,BJ76,BM76,BP76,BS76)</f>
        <v>760880</v>
      </c>
      <c r="F76" s="13">
        <v>58853</v>
      </c>
      <c r="G76" s="13">
        <v>30108</v>
      </c>
      <c r="H76" s="13">
        <v>28745</v>
      </c>
      <c r="I76" s="13">
        <v>63354</v>
      </c>
      <c r="J76" s="13">
        <v>32326</v>
      </c>
      <c r="K76" s="13">
        <v>31028</v>
      </c>
      <c r="L76" s="13">
        <v>71221</v>
      </c>
      <c r="M76" s="13">
        <v>36493</v>
      </c>
      <c r="N76" s="13">
        <v>34728</v>
      </c>
      <c r="O76" s="13">
        <v>71016</v>
      </c>
      <c r="P76" s="13">
        <v>36306</v>
      </c>
      <c r="Q76" s="13">
        <v>34710</v>
      </c>
      <c r="R76" s="13">
        <v>59140</v>
      </c>
      <c r="S76" s="13">
        <v>28306</v>
      </c>
      <c r="T76" s="13">
        <v>30834</v>
      </c>
      <c r="U76" s="13">
        <v>68514</v>
      </c>
      <c r="V76" s="13">
        <v>33237</v>
      </c>
      <c r="W76" s="13">
        <v>35277</v>
      </c>
      <c r="X76" s="13">
        <v>77621</v>
      </c>
      <c r="Y76" s="13">
        <v>37749</v>
      </c>
      <c r="Z76" s="13">
        <v>39872</v>
      </c>
      <c r="AA76" s="13">
        <v>88804</v>
      </c>
      <c r="AB76" s="13">
        <v>43031</v>
      </c>
      <c r="AC76" s="13">
        <v>45773</v>
      </c>
      <c r="AD76" s="13">
        <v>83437</v>
      </c>
      <c r="AE76" s="13">
        <v>39697</v>
      </c>
      <c r="AF76" s="13">
        <v>43740</v>
      </c>
      <c r="AG76" s="13">
        <v>86883</v>
      </c>
      <c r="AH76" s="13">
        <v>41781</v>
      </c>
      <c r="AI76" s="13">
        <v>45102</v>
      </c>
      <c r="AJ76" s="13">
        <v>96001</v>
      </c>
      <c r="AK76" s="13">
        <v>46592</v>
      </c>
      <c r="AL76" s="13">
        <v>49409</v>
      </c>
      <c r="AM76" s="13">
        <v>111526</v>
      </c>
      <c r="AN76" s="13">
        <v>54580</v>
      </c>
      <c r="AO76" s="13">
        <v>56946</v>
      </c>
      <c r="AP76" s="13">
        <v>114474</v>
      </c>
      <c r="AQ76" s="13">
        <v>55457</v>
      </c>
      <c r="AR76" s="13">
        <v>59017</v>
      </c>
      <c r="AS76" s="13">
        <v>86751</v>
      </c>
      <c r="AT76" s="13">
        <v>39145</v>
      </c>
      <c r="AU76" s="13">
        <v>47606</v>
      </c>
      <c r="AV76" s="13">
        <v>83797</v>
      </c>
      <c r="AW76" s="13">
        <v>36661</v>
      </c>
      <c r="AX76" s="13">
        <v>47136</v>
      </c>
      <c r="AY76" s="13">
        <v>79288</v>
      </c>
      <c r="AZ76" s="13">
        <v>32903</v>
      </c>
      <c r="BA76" s="13">
        <v>46385</v>
      </c>
      <c r="BB76" s="13">
        <v>62187</v>
      </c>
      <c r="BC76" s="13">
        <v>22889</v>
      </c>
      <c r="BD76" s="13">
        <v>39298</v>
      </c>
      <c r="BE76" s="13">
        <v>36588</v>
      </c>
      <c r="BF76" s="13">
        <v>10606</v>
      </c>
      <c r="BG76" s="13">
        <v>25982</v>
      </c>
      <c r="BH76" s="13">
        <v>15444</v>
      </c>
      <c r="BI76" s="13">
        <v>3449</v>
      </c>
      <c r="BJ76" s="13">
        <v>11995</v>
      </c>
      <c r="BK76" s="13">
        <v>4535</v>
      </c>
      <c r="BL76" s="13">
        <v>801</v>
      </c>
      <c r="BM76" s="13">
        <v>3734</v>
      </c>
      <c r="BN76" s="13">
        <v>700</v>
      </c>
      <c r="BO76" s="13">
        <v>79</v>
      </c>
      <c r="BP76" s="13">
        <v>621</v>
      </c>
      <c r="BQ76" s="13">
        <v>6645</v>
      </c>
      <c r="BR76" s="13">
        <v>3703</v>
      </c>
      <c r="BS76" s="13">
        <v>2942</v>
      </c>
    </row>
    <row r="77" spans="1:71" ht="13.5">
      <c r="A77" s="4"/>
      <c r="B77" s="7" t="s">
        <v>26</v>
      </c>
      <c r="C77" s="15">
        <f>SUM(C78:C83)</f>
        <v>138078</v>
      </c>
      <c r="D77" s="15">
        <f>SUM(D78:D83)</f>
        <v>65029</v>
      </c>
      <c r="E77" s="15">
        <f aca="true" t="shared" si="3" ref="E77:BN77">SUM(E78:E83)</f>
        <v>73049</v>
      </c>
      <c r="F77" s="15">
        <f t="shared" si="3"/>
        <v>5855</v>
      </c>
      <c r="G77" s="15">
        <f t="shared" si="3"/>
        <v>3025</v>
      </c>
      <c r="H77" s="15">
        <f t="shared" si="3"/>
        <v>2830</v>
      </c>
      <c r="I77" s="15">
        <f t="shared" si="3"/>
        <v>6345</v>
      </c>
      <c r="J77" s="15">
        <f t="shared" si="3"/>
        <v>3312</v>
      </c>
      <c r="K77" s="15">
        <f t="shared" si="3"/>
        <v>3033</v>
      </c>
      <c r="L77" s="15">
        <f t="shared" si="3"/>
        <v>6721</v>
      </c>
      <c r="M77" s="15">
        <f t="shared" si="3"/>
        <v>3461</v>
      </c>
      <c r="N77" s="15">
        <f t="shared" si="3"/>
        <v>3260</v>
      </c>
      <c r="O77" s="15">
        <f t="shared" si="3"/>
        <v>7103</v>
      </c>
      <c r="P77" s="15">
        <f t="shared" si="3"/>
        <v>3585</v>
      </c>
      <c r="Q77" s="15">
        <f t="shared" si="3"/>
        <v>3518</v>
      </c>
      <c r="R77" s="15">
        <f t="shared" si="3"/>
        <v>5101</v>
      </c>
      <c r="S77" s="15">
        <f t="shared" si="3"/>
        <v>2340</v>
      </c>
      <c r="T77" s="15">
        <f t="shared" si="3"/>
        <v>2761</v>
      </c>
      <c r="U77" s="15">
        <f t="shared" si="3"/>
        <v>6249</v>
      </c>
      <c r="V77" s="15">
        <f t="shared" si="3"/>
        <v>3027</v>
      </c>
      <c r="W77" s="15">
        <f t="shared" si="3"/>
        <v>3222</v>
      </c>
      <c r="X77" s="15">
        <f t="shared" si="3"/>
        <v>7330</v>
      </c>
      <c r="Y77" s="15">
        <f t="shared" si="3"/>
        <v>3563</v>
      </c>
      <c r="Z77" s="15">
        <f t="shared" si="3"/>
        <v>3767</v>
      </c>
      <c r="AA77" s="15">
        <f t="shared" si="3"/>
        <v>8447</v>
      </c>
      <c r="AB77" s="15">
        <f t="shared" si="3"/>
        <v>4174</v>
      </c>
      <c r="AC77" s="15">
        <f t="shared" si="3"/>
        <v>4273</v>
      </c>
      <c r="AD77" s="15">
        <f t="shared" si="3"/>
        <v>9567</v>
      </c>
      <c r="AE77" s="15">
        <f t="shared" si="3"/>
        <v>4696</v>
      </c>
      <c r="AF77" s="15">
        <f t="shared" si="3"/>
        <v>4871</v>
      </c>
      <c r="AG77" s="15">
        <f t="shared" si="3"/>
        <v>8697</v>
      </c>
      <c r="AH77" s="15">
        <f t="shared" si="3"/>
        <v>4165</v>
      </c>
      <c r="AI77" s="15">
        <f t="shared" si="3"/>
        <v>4532</v>
      </c>
      <c r="AJ77" s="15">
        <f t="shared" si="3"/>
        <v>8918</v>
      </c>
      <c r="AK77" s="15">
        <f t="shared" si="3"/>
        <v>4242</v>
      </c>
      <c r="AL77" s="15">
        <f t="shared" si="3"/>
        <v>4676</v>
      </c>
      <c r="AM77" s="15">
        <f t="shared" si="3"/>
        <v>9465</v>
      </c>
      <c r="AN77" s="15">
        <f t="shared" si="3"/>
        <v>4561</v>
      </c>
      <c r="AO77" s="15">
        <f t="shared" si="3"/>
        <v>4904</v>
      </c>
      <c r="AP77" s="15">
        <f t="shared" si="3"/>
        <v>10784</v>
      </c>
      <c r="AQ77" s="15">
        <f t="shared" si="3"/>
        <v>5325</v>
      </c>
      <c r="AR77" s="15">
        <f t="shared" si="3"/>
        <v>5459</v>
      </c>
      <c r="AS77" s="15">
        <f t="shared" si="3"/>
        <v>10547</v>
      </c>
      <c r="AT77" s="15">
        <f t="shared" si="3"/>
        <v>5047</v>
      </c>
      <c r="AU77" s="15">
        <f t="shared" si="3"/>
        <v>5500</v>
      </c>
      <c r="AV77" s="15">
        <f t="shared" si="3"/>
        <v>7741</v>
      </c>
      <c r="AW77" s="15">
        <f t="shared" si="3"/>
        <v>3551</v>
      </c>
      <c r="AX77" s="15">
        <f t="shared" si="3"/>
        <v>4190</v>
      </c>
      <c r="AY77" s="15">
        <f t="shared" si="3"/>
        <v>6887</v>
      </c>
      <c r="AZ77" s="15">
        <f t="shared" si="3"/>
        <v>2971</v>
      </c>
      <c r="BA77" s="15">
        <f t="shared" si="3"/>
        <v>3916</v>
      </c>
      <c r="BB77" s="15">
        <f t="shared" si="3"/>
        <v>5872</v>
      </c>
      <c r="BC77" s="15">
        <f t="shared" si="3"/>
        <v>2223</v>
      </c>
      <c r="BD77" s="15">
        <f t="shared" si="3"/>
        <v>3649</v>
      </c>
      <c r="BE77" s="15">
        <f t="shared" si="3"/>
        <v>3976</v>
      </c>
      <c r="BF77" s="15">
        <f t="shared" si="3"/>
        <v>1227</v>
      </c>
      <c r="BG77" s="15">
        <f t="shared" si="3"/>
        <v>2749</v>
      </c>
      <c r="BH77" s="15">
        <f t="shared" si="3"/>
        <v>1854</v>
      </c>
      <c r="BI77" s="15">
        <f t="shared" si="3"/>
        <v>427</v>
      </c>
      <c r="BJ77" s="15">
        <f t="shared" si="3"/>
        <v>1427</v>
      </c>
      <c r="BK77" s="15">
        <f t="shared" si="3"/>
        <v>498</v>
      </c>
      <c r="BL77" s="15">
        <f t="shared" si="3"/>
        <v>77</v>
      </c>
      <c r="BM77" s="15">
        <f t="shared" si="3"/>
        <v>421</v>
      </c>
      <c r="BN77" s="15">
        <f t="shared" si="3"/>
        <v>97</v>
      </c>
      <c r="BO77" s="15">
        <f>SUM(BO78:BO83)</f>
        <v>14</v>
      </c>
      <c r="BP77" s="15">
        <f>SUM(BP78:BP83)</f>
        <v>83</v>
      </c>
      <c r="BQ77" s="15">
        <f>SUM(BQ78:BQ83)</f>
        <v>24</v>
      </c>
      <c r="BR77" s="15">
        <f>SUM(BR78:BR83)</f>
        <v>16</v>
      </c>
      <c r="BS77" s="15">
        <f>SUM(BS78:BS83)</f>
        <v>8</v>
      </c>
    </row>
    <row r="78" spans="1:71" ht="13.5">
      <c r="A78" s="23" t="s">
        <v>37</v>
      </c>
      <c r="B78" s="24" t="s">
        <v>27</v>
      </c>
      <c r="C78" s="25">
        <f aca="true" t="shared" si="4" ref="C78:C83">SUM(F78,I78,L78,O78,R78,U78,X78,AA78,AD78,AG78,AJ78,AM78,AP78,AS78,AV78,AY78,BB78,BE78,BH78,BK78,BN78,BQ78)</f>
        <v>94011</v>
      </c>
      <c r="D78" s="25">
        <f aca="true" t="shared" si="5" ref="D78:D84">SUM(G78,J78,M78,P78,S78,V78,Y78,AB78,AE78,AH78,AK78,AN78,AQ78,AT78,AW78,AZ78,BC78,BF78,BI78,BL78,BO78,BR78)</f>
        <v>44559</v>
      </c>
      <c r="E78" s="25">
        <f aca="true" t="shared" si="6" ref="E78:E83">SUM(H78,K78,N78,Q78,T78,W78,Z78,AC78,AF78,AI78,AL78,AO78,AR78,AU78,AX78,BA78,BD78,BG78,BJ78,BM78,BP78,BS78)</f>
        <v>49452</v>
      </c>
      <c r="F78" s="25">
        <f>+G78+H78</f>
        <v>4253</v>
      </c>
      <c r="G78" s="25">
        <v>2191</v>
      </c>
      <c r="H78" s="25">
        <v>2062</v>
      </c>
      <c r="I78" s="25">
        <f aca="true" t="shared" si="7" ref="I78:I84">+J78+K78</f>
        <v>4542</v>
      </c>
      <c r="J78" s="25">
        <v>2353</v>
      </c>
      <c r="K78" s="25">
        <v>2189</v>
      </c>
      <c r="L78" s="25">
        <f aca="true" t="shared" si="8" ref="L78:L84">+M78+N78</f>
        <v>4739</v>
      </c>
      <c r="M78" s="25">
        <v>2408</v>
      </c>
      <c r="N78" s="25">
        <v>2331</v>
      </c>
      <c r="O78" s="25">
        <f aca="true" t="shared" si="9" ref="O78:O84">+P78+Q78</f>
        <v>5098</v>
      </c>
      <c r="P78" s="25">
        <v>2650</v>
      </c>
      <c r="Q78" s="25">
        <v>2448</v>
      </c>
      <c r="R78" s="25">
        <f aca="true" t="shared" si="10" ref="R78:R84">+S78+T78</f>
        <v>3529</v>
      </c>
      <c r="S78" s="25">
        <v>1632</v>
      </c>
      <c r="T78" s="25">
        <v>1897</v>
      </c>
      <c r="U78" s="25">
        <f aca="true" t="shared" si="11" ref="U78:U84">+V78+W78</f>
        <v>4341</v>
      </c>
      <c r="V78" s="25">
        <v>2122</v>
      </c>
      <c r="W78" s="25">
        <v>2219</v>
      </c>
      <c r="X78" s="25">
        <f aca="true" t="shared" si="12" ref="X78:X84">+Y78+Z78</f>
        <v>5238</v>
      </c>
      <c r="Y78" s="25">
        <v>2569</v>
      </c>
      <c r="Z78" s="25">
        <v>2669</v>
      </c>
      <c r="AA78" s="25">
        <f aca="true" t="shared" si="13" ref="AA78:AA84">+AB78+AC78</f>
        <v>6081</v>
      </c>
      <c r="AB78" s="25">
        <v>3013</v>
      </c>
      <c r="AC78" s="25">
        <v>3068</v>
      </c>
      <c r="AD78" s="25">
        <f aca="true" t="shared" si="14" ref="AD78:AD84">+AE78+AF78</f>
        <v>6927</v>
      </c>
      <c r="AE78" s="25">
        <v>3411</v>
      </c>
      <c r="AF78" s="25">
        <v>3516</v>
      </c>
      <c r="AG78" s="25">
        <f aca="true" t="shared" si="15" ref="AG78:AG84">+AH78+AI78</f>
        <v>6139</v>
      </c>
      <c r="AH78" s="25">
        <v>2967</v>
      </c>
      <c r="AI78" s="25">
        <v>3172</v>
      </c>
      <c r="AJ78" s="25">
        <f aca="true" t="shared" si="16" ref="AJ78:AJ84">+AK78+AL78</f>
        <v>6065</v>
      </c>
      <c r="AK78" s="25">
        <v>2882</v>
      </c>
      <c r="AL78" s="25">
        <v>3183</v>
      </c>
      <c r="AM78" s="25">
        <f aca="true" t="shared" si="17" ref="AM78:AM84">+AN78+AO78</f>
        <v>6088</v>
      </c>
      <c r="AN78" s="25">
        <v>2920</v>
      </c>
      <c r="AO78" s="25">
        <v>3168</v>
      </c>
      <c r="AP78" s="25">
        <f aca="true" t="shared" si="18" ref="AP78:AP84">+AQ78+AR78</f>
        <v>6819</v>
      </c>
      <c r="AQ78" s="25">
        <v>3352</v>
      </c>
      <c r="AR78" s="25">
        <v>3467</v>
      </c>
      <c r="AS78" s="25">
        <f aca="true" t="shared" si="19" ref="AS78:AS84">+AT78+AU78</f>
        <v>6781</v>
      </c>
      <c r="AT78" s="25">
        <v>3199</v>
      </c>
      <c r="AU78" s="25">
        <v>3582</v>
      </c>
      <c r="AV78" s="25">
        <f aca="true" t="shared" si="20" ref="AV78:AV84">+AW78+AX78</f>
        <v>5202</v>
      </c>
      <c r="AW78" s="25">
        <v>2335</v>
      </c>
      <c r="AX78" s="25">
        <v>2867</v>
      </c>
      <c r="AY78" s="25">
        <f aca="true" t="shared" si="21" ref="AY78:AY84">+AZ78+BA78</f>
        <v>4558</v>
      </c>
      <c r="AZ78" s="25">
        <v>1991</v>
      </c>
      <c r="BA78" s="25">
        <v>2567</v>
      </c>
      <c r="BB78" s="25">
        <f aca="true" t="shared" si="22" ref="BB78:BB84">+BC78+BD78</f>
        <v>3751</v>
      </c>
      <c r="BC78" s="25">
        <v>1463</v>
      </c>
      <c r="BD78" s="25">
        <v>2288</v>
      </c>
      <c r="BE78" s="25">
        <f aca="true" t="shared" si="23" ref="BE78:BE84">+BF78+BG78</f>
        <v>2414</v>
      </c>
      <c r="BF78" s="25">
        <v>786</v>
      </c>
      <c r="BG78" s="25">
        <v>1628</v>
      </c>
      <c r="BH78" s="25">
        <f aca="true" t="shared" si="24" ref="BH78:BH84">+BI78+BJ78</f>
        <v>1104</v>
      </c>
      <c r="BI78" s="25">
        <v>262</v>
      </c>
      <c r="BJ78" s="25">
        <v>842</v>
      </c>
      <c r="BK78" s="25">
        <f aca="true" t="shared" si="25" ref="BK78:BK84">+BL78+BM78</f>
        <v>288</v>
      </c>
      <c r="BL78" s="25">
        <v>41</v>
      </c>
      <c r="BM78" s="25">
        <v>247</v>
      </c>
      <c r="BN78" s="25">
        <f aca="true" t="shared" si="26" ref="BN78:BN84">+BO78+BP78</f>
        <v>49</v>
      </c>
      <c r="BO78" s="25">
        <v>8</v>
      </c>
      <c r="BP78" s="25">
        <v>41</v>
      </c>
      <c r="BQ78" s="25">
        <f>+BR78+BS78</f>
        <v>5</v>
      </c>
      <c r="BR78" s="25">
        <v>4</v>
      </c>
      <c r="BS78" s="25">
        <v>1</v>
      </c>
    </row>
    <row r="79" spans="1:71" ht="13.5">
      <c r="A79" s="5" t="s">
        <v>65</v>
      </c>
      <c r="B79" s="3" t="s">
        <v>28</v>
      </c>
      <c r="C79" s="25">
        <f t="shared" si="4"/>
        <v>16207</v>
      </c>
      <c r="D79" s="25">
        <f t="shared" si="5"/>
        <v>7598</v>
      </c>
      <c r="E79" s="25">
        <f t="shared" si="6"/>
        <v>8609</v>
      </c>
      <c r="F79" s="25">
        <f aca="true" t="shared" si="27" ref="F79:F84">+G79+H79</f>
        <v>699</v>
      </c>
      <c r="G79" s="11">
        <v>364</v>
      </c>
      <c r="H79" s="11">
        <v>335</v>
      </c>
      <c r="I79" s="25">
        <f t="shared" si="7"/>
        <v>682</v>
      </c>
      <c r="J79" s="11">
        <v>378</v>
      </c>
      <c r="K79" s="11">
        <v>304</v>
      </c>
      <c r="L79" s="25">
        <f t="shared" si="8"/>
        <v>788</v>
      </c>
      <c r="M79" s="11">
        <v>423</v>
      </c>
      <c r="N79" s="11">
        <v>365</v>
      </c>
      <c r="O79" s="25">
        <f t="shared" si="9"/>
        <v>669</v>
      </c>
      <c r="P79" s="11">
        <v>294</v>
      </c>
      <c r="Q79" s="11">
        <v>375</v>
      </c>
      <c r="R79" s="25">
        <f t="shared" si="10"/>
        <v>525</v>
      </c>
      <c r="S79" s="11">
        <v>235</v>
      </c>
      <c r="T79" s="11">
        <v>290</v>
      </c>
      <c r="U79" s="25">
        <f t="shared" si="11"/>
        <v>806</v>
      </c>
      <c r="V79" s="11">
        <v>386</v>
      </c>
      <c r="W79" s="11">
        <v>420</v>
      </c>
      <c r="X79" s="25">
        <f t="shared" si="12"/>
        <v>882</v>
      </c>
      <c r="Y79" s="11">
        <v>401</v>
      </c>
      <c r="Z79" s="11">
        <v>481</v>
      </c>
      <c r="AA79" s="25">
        <f t="shared" si="13"/>
        <v>972</v>
      </c>
      <c r="AB79" s="11">
        <v>464</v>
      </c>
      <c r="AC79" s="11">
        <v>508</v>
      </c>
      <c r="AD79" s="25">
        <f t="shared" si="14"/>
        <v>1056</v>
      </c>
      <c r="AE79" s="11">
        <v>499</v>
      </c>
      <c r="AF79" s="11">
        <v>557</v>
      </c>
      <c r="AG79" s="25">
        <f t="shared" si="15"/>
        <v>975</v>
      </c>
      <c r="AH79" s="11">
        <v>455</v>
      </c>
      <c r="AI79" s="11">
        <v>520</v>
      </c>
      <c r="AJ79" s="25">
        <f t="shared" si="16"/>
        <v>865</v>
      </c>
      <c r="AK79" s="11">
        <v>419</v>
      </c>
      <c r="AL79" s="11">
        <v>446</v>
      </c>
      <c r="AM79" s="25">
        <f t="shared" si="17"/>
        <v>1114</v>
      </c>
      <c r="AN79" s="11">
        <v>516</v>
      </c>
      <c r="AO79" s="11">
        <v>598</v>
      </c>
      <c r="AP79" s="25">
        <f t="shared" si="18"/>
        <v>1475</v>
      </c>
      <c r="AQ79" s="11">
        <v>704</v>
      </c>
      <c r="AR79" s="11">
        <v>771</v>
      </c>
      <c r="AS79" s="25">
        <f t="shared" si="19"/>
        <v>1553</v>
      </c>
      <c r="AT79" s="11">
        <v>771</v>
      </c>
      <c r="AU79" s="11">
        <v>782</v>
      </c>
      <c r="AV79" s="25">
        <f t="shared" si="20"/>
        <v>942</v>
      </c>
      <c r="AW79" s="11">
        <v>482</v>
      </c>
      <c r="AX79" s="11">
        <v>460</v>
      </c>
      <c r="AY79" s="25">
        <f t="shared" si="21"/>
        <v>739</v>
      </c>
      <c r="AZ79" s="11">
        <v>336</v>
      </c>
      <c r="BA79" s="11">
        <v>403</v>
      </c>
      <c r="BB79" s="25">
        <f t="shared" si="22"/>
        <v>629</v>
      </c>
      <c r="BC79" s="11">
        <v>242</v>
      </c>
      <c r="BD79" s="11">
        <v>387</v>
      </c>
      <c r="BE79" s="25">
        <f t="shared" si="23"/>
        <v>469</v>
      </c>
      <c r="BF79" s="11">
        <v>147</v>
      </c>
      <c r="BG79" s="11">
        <v>322</v>
      </c>
      <c r="BH79" s="25">
        <f t="shared" si="24"/>
        <v>264</v>
      </c>
      <c r="BI79" s="11">
        <v>55</v>
      </c>
      <c r="BJ79" s="11">
        <v>209</v>
      </c>
      <c r="BK79" s="25">
        <f t="shared" si="25"/>
        <v>72</v>
      </c>
      <c r="BL79" s="11">
        <v>13</v>
      </c>
      <c r="BM79" s="11">
        <v>59</v>
      </c>
      <c r="BN79" s="25">
        <f t="shared" si="26"/>
        <v>17</v>
      </c>
      <c r="BO79" s="11">
        <v>4</v>
      </c>
      <c r="BP79" s="11">
        <v>13</v>
      </c>
      <c r="BQ79" s="25">
        <f aca="true" t="shared" si="28" ref="BQ79:BQ84">+BR79+BS79</f>
        <v>14</v>
      </c>
      <c r="BR79" s="11">
        <v>10</v>
      </c>
      <c r="BS79" s="11">
        <v>4</v>
      </c>
    </row>
    <row r="80" spans="1:71" ht="13.5">
      <c r="A80" s="23"/>
      <c r="B80" s="24" t="s">
        <v>29</v>
      </c>
      <c r="C80" s="25">
        <f t="shared" si="4"/>
        <v>5419</v>
      </c>
      <c r="D80" s="25">
        <f t="shared" si="5"/>
        <v>2482</v>
      </c>
      <c r="E80" s="25">
        <f t="shared" si="6"/>
        <v>2937</v>
      </c>
      <c r="F80" s="25">
        <f t="shared" si="27"/>
        <v>185</v>
      </c>
      <c r="G80" s="25">
        <v>102</v>
      </c>
      <c r="H80" s="25">
        <v>83</v>
      </c>
      <c r="I80" s="25">
        <f t="shared" si="7"/>
        <v>228</v>
      </c>
      <c r="J80" s="25">
        <v>131</v>
      </c>
      <c r="K80" s="25">
        <v>97</v>
      </c>
      <c r="L80" s="25">
        <f t="shared" si="8"/>
        <v>244</v>
      </c>
      <c r="M80" s="25">
        <v>127</v>
      </c>
      <c r="N80" s="25">
        <v>117</v>
      </c>
      <c r="O80" s="25">
        <f t="shared" si="9"/>
        <v>245</v>
      </c>
      <c r="P80" s="25">
        <v>114</v>
      </c>
      <c r="Q80" s="25">
        <v>131</v>
      </c>
      <c r="R80" s="25">
        <f t="shared" si="10"/>
        <v>181</v>
      </c>
      <c r="S80" s="25">
        <v>103</v>
      </c>
      <c r="T80" s="25">
        <v>78</v>
      </c>
      <c r="U80" s="25">
        <f t="shared" si="11"/>
        <v>221</v>
      </c>
      <c r="V80" s="25">
        <v>104</v>
      </c>
      <c r="W80" s="25">
        <v>117</v>
      </c>
      <c r="X80" s="25">
        <f t="shared" si="12"/>
        <v>218</v>
      </c>
      <c r="Y80" s="25">
        <v>107</v>
      </c>
      <c r="Z80" s="25">
        <v>111</v>
      </c>
      <c r="AA80" s="25">
        <f t="shared" si="13"/>
        <v>250</v>
      </c>
      <c r="AB80" s="25">
        <v>122</v>
      </c>
      <c r="AC80" s="25">
        <v>128</v>
      </c>
      <c r="AD80" s="25">
        <f t="shared" si="14"/>
        <v>317</v>
      </c>
      <c r="AE80" s="25">
        <v>162</v>
      </c>
      <c r="AF80" s="25">
        <v>155</v>
      </c>
      <c r="AG80" s="25">
        <f t="shared" si="15"/>
        <v>304</v>
      </c>
      <c r="AH80" s="25">
        <v>134</v>
      </c>
      <c r="AI80" s="25">
        <v>170</v>
      </c>
      <c r="AJ80" s="25">
        <f t="shared" si="16"/>
        <v>373</v>
      </c>
      <c r="AK80" s="25">
        <v>170</v>
      </c>
      <c r="AL80" s="25">
        <v>203</v>
      </c>
      <c r="AM80" s="25">
        <f t="shared" si="17"/>
        <v>417</v>
      </c>
      <c r="AN80" s="25">
        <v>220</v>
      </c>
      <c r="AO80" s="25">
        <v>197</v>
      </c>
      <c r="AP80" s="25">
        <f t="shared" si="18"/>
        <v>466</v>
      </c>
      <c r="AQ80" s="25">
        <v>238</v>
      </c>
      <c r="AR80" s="25">
        <v>228</v>
      </c>
      <c r="AS80" s="25">
        <f t="shared" si="19"/>
        <v>425</v>
      </c>
      <c r="AT80" s="25">
        <v>201</v>
      </c>
      <c r="AU80" s="25">
        <v>224</v>
      </c>
      <c r="AV80" s="25">
        <f t="shared" si="20"/>
        <v>290</v>
      </c>
      <c r="AW80" s="25">
        <v>144</v>
      </c>
      <c r="AX80" s="25">
        <v>146</v>
      </c>
      <c r="AY80" s="25">
        <f t="shared" si="21"/>
        <v>333</v>
      </c>
      <c r="AZ80" s="25">
        <v>129</v>
      </c>
      <c r="BA80" s="25">
        <v>204</v>
      </c>
      <c r="BB80" s="25">
        <f t="shared" si="22"/>
        <v>294</v>
      </c>
      <c r="BC80" s="25">
        <v>100</v>
      </c>
      <c r="BD80" s="25">
        <v>194</v>
      </c>
      <c r="BE80" s="25">
        <f t="shared" si="23"/>
        <v>251</v>
      </c>
      <c r="BF80" s="25">
        <v>56</v>
      </c>
      <c r="BG80" s="25">
        <v>195</v>
      </c>
      <c r="BH80" s="25">
        <f t="shared" si="24"/>
        <v>124</v>
      </c>
      <c r="BI80" s="25">
        <v>15</v>
      </c>
      <c r="BJ80" s="25">
        <v>109</v>
      </c>
      <c r="BK80" s="25">
        <f t="shared" si="25"/>
        <v>44</v>
      </c>
      <c r="BL80" s="25">
        <v>3</v>
      </c>
      <c r="BM80" s="25">
        <v>41</v>
      </c>
      <c r="BN80" s="25">
        <f t="shared" si="26"/>
        <v>9</v>
      </c>
      <c r="BO80" s="25">
        <v>0</v>
      </c>
      <c r="BP80" s="25">
        <v>9</v>
      </c>
      <c r="BQ80" s="25">
        <f t="shared" si="28"/>
        <v>0</v>
      </c>
      <c r="BR80" s="25">
        <v>0</v>
      </c>
      <c r="BS80" s="25">
        <v>0</v>
      </c>
    </row>
    <row r="81" spans="1:71" ht="13.5">
      <c r="A81" s="23"/>
      <c r="B81" s="24" t="s">
        <v>30</v>
      </c>
      <c r="C81" s="25">
        <f t="shared" si="4"/>
        <v>7116</v>
      </c>
      <c r="D81" s="25">
        <f t="shared" si="5"/>
        <v>3354</v>
      </c>
      <c r="E81" s="25">
        <f t="shared" si="6"/>
        <v>3762</v>
      </c>
      <c r="F81" s="25">
        <f t="shared" si="27"/>
        <v>254</v>
      </c>
      <c r="G81" s="25">
        <v>132</v>
      </c>
      <c r="H81" s="25">
        <v>122</v>
      </c>
      <c r="I81" s="25">
        <f t="shared" si="7"/>
        <v>305</v>
      </c>
      <c r="J81" s="25">
        <v>154</v>
      </c>
      <c r="K81" s="25">
        <v>151</v>
      </c>
      <c r="L81" s="25">
        <f t="shared" si="8"/>
        <v>327</v>
      </c>
      <c r="M81" s="25">
        <v>161</v>
      </c>
      <c r="N81" s="25">
        <v>166</v>
      </c>
      <c r="O81" s="25">
        <f t="shared" si="9"/>
        <v>353</v>
      </c>
      <c r="P81" s="25">
        <v>173</v>
      </c>
      <c r="Q81" s="25">
        <v>180</v>
      </c>
      <c r="R81" s="25">
        <f t="shared" si="10"/>
        <v>270</v>
      </c>
      <c r="S81" s="25">
        <v>124</v>
      </c>
      <c r="T81" s="25">
        <v>146</v>
      </c>
      <c r="U81" s="25">
        <f t="shared" si="11"/>
        <v>279</v>
      </c>
      <c r="V81" s="25">
        <v>129</v>
      </c>
      <c r="W81" s="25">
        <v>150</v>
      </c>
      <c r="X81" s="25">
        <f t="shared" si="12"/>
        <v>329</v>
      </c>
      <c r="Y81" s="25">
        <v>167</v>
      </c>
      <c r="Z81" s="25">
        <v>162</v>
      </c>
      <c r="AA81" s="25">
        <f t="shared" si="13"/>
        <v>358</v>
      </c>
      <c r="AB81" s="25">
        <v>179</v>
      </c>
      <c r="AC81" s="25">
        <v>179</v>
      </c>
      <c r="AD81" s="25">
        <f t="shared" si="14"/>
        <v>400</v>
      </c>
      <c r="AE81" s="25">
        <v>207</v>
      </c>
      <c r="AF81" s="25">
        <v>193</v>
      </c>
      <c r="AG81" s="25">
        <f t="shared" si="15"/>
        <v>424</v>
      </c>
      <c r="AH81" s="25">
        <v>214</v>
      </c>
      <c r="AI81" s="25">
        <v>210</v>
      </c>
      <c r="AJ81" s="25">
        <f t="shared" si="16"/>
        <v>484</v>
      </c>
      <c r="AK81" s="25">
        <v>239</v>
      </c>
      <c r="AL81" s="25">
        <v>245</v>
      </c>
      <c r="AM81" s="25">
        <f t="shared" si="17"/>
        <v>536</v>
      </c>
      <c r="AN81" s="25">
        <v>269</v>
      </c>
      <c r="AO81" s="25">
        <v>267</v>
      </c>
      <c r="AP81" s="25">
        <f t="shared" si="18"/>
        <v>668</v>
      </c>
      <c r="AQ81" s="25">
        <v>344</v>
      </c>
      <c r="AR81" s="25">
        <v>324</v>
      </c>
      <c r="AS81" s="25">
        <f t="shared" si="19"/>
        <v>561</v>
      </c>
      <c r="AT81" s="25">
        <v>279</v>
      </c>
      <c r="AU81" s="25">
        <v>282</v>
      </c>
      <c r="AV81" s="25">
        <f t="shared" si="20"/>
        <v>436</v>
      </c>
      <c r="AW81" s="25">
        <v>193</v>
      </c>
      <c r="AX81" s="25">
        <v>243</v>
      </c>
      <c r="AY81" s="25">
        <f t="shared" si="21"/>
        <v>399</v>
      </c>
      <c r="AZ81" s="25">
        <v>171</v>
      </c>
      <c r="BA81" s="25">
        <v>228</v>
      </c>
      <c r="BB81" s="25">
        <f t="shared" si="22"/>
        <v>340</v>
      </c>
      <c r="BC81" s="25">
        <v>110</v>
      </c>
      <c r="BD81" s="25">
        <v>230</v>
      </c>
      <c r="BE81" s="25">
        <f t="shared" si="23"/>
        <v>253</v>
      </c>
      <c r="BF81" s="25">
        <v>77</v>
      </c>
      <c r="BG81" s="25">
        <v>176</v>
      </c>
      <c r="BH81" s="25">
        <f t="shared" si="24"/>
        <v>112</v>
      </c>
      <c r="BI81" s="25">
        <v>24</v>
      </c>
      <c r="BJ81" s="25">
        <v>88</v>
      </c>
      <c r="BK81" s="25">
        <f t="shared" si="25"/>
        <v>20</v>
      </c>
      <c r="BL81" s="25">
        <v>5</v>
      </c>
      <c r="BM81" s="25">
        <v>15</v>
      </c>
      <c r="BN81" s="25">
        <f t="shared" si="26"/>
        <v>3</v>
      </c>
      <c r="BO81" s="25">
        <v>1</v>
      </c>
      <c r="BP81" s="25">
        <v>2</v>
      </c>
      <c r="BQ81" s="25">
        <f t="shared" si="28"/>
        <v>5</v>
      </c>
      <c r="BR81" s="25">
        <v>2</v>
      </c>
      <c r="BS81" s="25">
        <v>3</v>
      </c>
    </row>
    <row r="82" spans="1:71" ht="13.5">
      <c r="A82" s="23"/>
      <c r="B82" s="24" t="s">
        <v>31</v>
      </c>
      <c r="C82" s="25">
        <f t="shared" si="4"/>
        <v>9863</v>
      </c>
      <c r="D82" s="25">
        <f t="shared" si="5"/>
        <v>4646</v>
      </c>
      <c r="E82" s="25">
        <f t="shared" si="6"/>
        <v>5217</v>
      </c>
      <c r="F82" s="25">
        <f t="shared" si="27"/>
        <v>339</v>
      </c>
      <c r="G82" s="25">
        <v>174</v>
      </c>
      <c r="H82" s="25">
        <v>165</v>
      </c>
      <c r="I82" s="25">
        <f t="shared" si="7"/>
        <v>406</v>
      </c>
      <c r="J82" s="25">
        <v>209</v>
      </c>
      <c r="K82" s="25">
        <v>197</v>
      </c>
      <c r="L82" s="25">
        <f t="shared" si="8"/>
        <v>412</v>
      </c>
      <c r="M82" s="25">
        <v>229</v>
      </c>
      <c r="N82" s="25">
        <v>183</v>
      </c>
      <c r="O82" s="25">
        <f t="shared" si="9"/>
        <v>471</v>
      </c>
      <c r="P82" s="25">
        <v>217</v>
      </c>
      <c r="Q82" s="25">
        <v>254</v>
      </c>
      <c r="R82" s="25">
        <f t="shared" si="10"/>
        <v>397</v>
      </c>
      <c r="S82" s="25">
        <v>184</v>
      </c>
      <c r="T82" s="25">
        <v>213</v>
      </c>
      <c r="U82" s="25">
        <f t="shared" si="11"/>
        <v>374</v>
      </c>
      <c r="V82" s="25">
        <v>180</v>
      </c>
      <c r="W82" s="25">
        <v>194</v>
      </c>
      <c r="X82" s="25">
        <f t="shared" si="12"/>
        <v>440</v>
      </c>
      <c r="Y82" s="25">
        <v>221</v>
      </c>
      <c r="Z82" s="25">
        <v>219</v>
      </c>
      <c r="AA82" s="25">
        <f t="shared" si="13"/>
        <v>540</v>
      </c>
      <c r="AB82" s="25">
        <v>277</v>
      </c>
      <c r="AC82" s="25">
        <v>263</v>
      </c>
      <c r="AD82" s="25">
        <f t="shared" si="14"/>
        <v>572</v>
      </c>
      <c r="AE82" s="25">
        <v>270</v>
      </c>
      <c r="AF82" s="25">
        <v>302</v>
      </c>
      <c r="AG82" s="25">
        <f t="shared" si="15"/>
        <v>534</v>
      </c>
      <c r="AH82" s="25">
        <v>256</v>
      </c>
      <c r="AI82" s="25">
        <v>278</v>
      </c>
      <c r="AJ82" s="25">
        <f t="shared" si="16"/>
        <v>680</v>
      </c>
      <c r="AK82" s="25">
        <v>320</v>
      </c>
      <c r="AL82" s="25">
        <v>360</v>
      </c>
      <c r="AM82" s="25">
        <f t="shared" si="17"/>
        <v>794</v>
      </c>
      <c r="AN82" s="25">
        <v>391</v>
      </c>
      <c r="AO82" s="25">
        <v>403</v>
      </c>
      <c r="AP82" s="25">
        <f t="shared" si="18"/>
        <v>853</v>
      </c>
      <c r="AQ82" s="25">
        <v>457</v>
      </c>
      <c r="AR82" s="25">
        <v>396</v>
      </c>
      <c r="AS82" s="25">
        <f t="shared" si="19"/>
        <v>803</v>
      </c>
      <c r="AT82" s="25">
        <v>391</v>
      </c>
      <c r="AU82" s="25">
        <v>412</v>
      </c>
      <c r="AV82" s="25">
        <f t="shared" si="20"/>
        <v>600</v>
      </c>
      <c r="AW82" s="25">
        <v>286</v>
      </c>
      <c r="AX82" s="25">
        <v>314</v>
      </c>
      <c r="AY82" s="25">
        <f t="shared" si="21"/>
        <v>553</v>
      </c>
      <c r="AZ82" s="25">
        <v>224</v>
      </c>
      <c r="BA82" s="25">
        <v>329</v>
      </c>
      <c r="BB82" s="25">
        <f t="shared" si="22"/>
        <v>534</v>
      </c>
      <c r="BC82" s="25">
        <v>208</v>
      </c>
      <c r="BD82" s="25">
        <v>326</v>
      </c>
      <c r="BE82" s="25">
        <f t="shared" si="23"/>
        <v>347</v>
      </c>
      <c r="BF82" s="25">
        <v>94</v>
      </c>
      <c r="BG82" s="25">
        <v>253</v>
      </c>
      <c r="BH82" s="25">
        <f t="shared" si="24"/>
        <v>158</v>
      </c>
      <c r="BI82" s="25">
        <v>47</v>
      </c>
      <c r="BJ82" s="25">
        <v>111</v>
      </c>
      <c r="BK82" s="25">
        <f t="shared" si="25"/>
        <v>47</v>
      </c>
      <c r="BL82" s="25">
        <v>10</v>
      </c>
      <c r="BM82" s="25">
        <v>37</v>
      </c>
      <c r="BN82" s="25">
        <f t="shared" si="26"/>
        <v>9</v>
      </c>
      <c r="BO82" s="25">
        <v>1</v>
      </c>
      <c r="BP82" s="25">
        <v>8</v>
      </c>
      <c r="BQ82" s="25">
        <f t="shared" si="28"/>
        <v>0</v>
      </c>
      <c r="BR82" s="25">
        <v>0</v>
      </c>
      <c r="BS82" s="25">
        <v>0</v>
      </c>
    </row>
    <row r="83" spans="1:71" ht="13.5">
      <c r="A83" s="23"/>
      <c r="B83" s="24" t="s">
        <v>32</v>
      </c>
      <c r="C83" s="25">
        <f t="shared" si="4"/>
        <v>5462</v>
      </c>
      <c r="D83" s="25">
        <f t="shared" si="5"/>
        <v>2390</v>
      </c>
      <c r="E83" s="25">
        <f t="shared" si="6"/>
        <v>3072</v>
      </c>
      <c r="F83" s="25">
        <f t="shared" si="27"/>
        <v>125</v>
      </c>
      <c r="G83" s="25">
        <v>62</v>
      </c>
      <c r="H83" s="25">
        <v>63</v>
      </c>
      <c r="I83" s="25">
        <f t="shared" si="7"/>
        <v>182</v>
      </c>
      <c r="J83" s="25">
        <v>87</v>
      </c>
      <c r="K83" s="25">
        <v>95</v>
      </c>
      <c r="L83" s="25">
        <f t="shared" si="8"/>
        <v>211</v>
      </c>
      <c r="M83" s="25">
        <v>113</v>
      </c>
      <c r="N83" s="25">
        <v>98</v>
      </c>
      <c r="O83" s="25">
        <f t="shared" si="9"/>
        <v>267</v>
      </c>
      <c r="P83" s="25">
        <v>137</v>
      </c>
      <c r="Q83" s="25">
        <v>130</v>
      </c>
      <c r="R83" s="25">
        <f t="shared" si="10"/>
        <v>199</v>
      </c>
      <c r="S83" s="25">
        <v>62</v>
      </c>
      <c r="T83" s="25">
        <v>137</v>
      </c>
      <c r="U83" s="25">
        <f t="shared" si="11"/>
        <v>228</v>
      </c>
      <c r="V83" s="25">
        <v>106</v>
      </c>
      <c r="W83" s="25">
        <v>122</v>
      </c>
      <c r="X83" s="25">
        <f t="shared" si="12"/>
        <v>223</v>
      </c>
      <c r="Y83" s="25">
        <v>98</v>
      </c>
      <c r="Z83" s="25">
        <v>125</v>
      </c>
      <c r="AA83" s="25">
        <f t="shared" si="13"/>
        <v>246</v>
      </c>
      <c r="AB83" s="25">
        <v>119</v>
      </c>
      <c r="AC83" s="25">
        <v>127</v>
      </c>
      <c r="AD83" s="25">
        <f t="shared" si="14"/>
        <v>295</v>
      </c>
      <c r="AE83" s="25">
        <v>147</v>
      </c>
      <c r="AF83" s="25">
        <v>148</v>
      </c>
      <c r="AG83" s="25">
        <f t="shared" si="15"/>
        <v>321</v>
      </c>
      <c r="AH83" s="25">
        <v>139</v>
      </c>
      <c r="AI83" s="25">
        <v>182</v>
      </c>
      <c r="AJ83" s="25">
        <f t="shared" si="16"/>
        <v>451</v>
      </c>
      <c r="AK83" s="25">
        <v>212</v>
      </c>
      <c r="AL83" s="25">
        <v>239</v>
      </c>
      <c r="AM83" s="25">
        <f t="shared" si="17"/>
        <v>516</v>
      </c>
      <c r="AN83" s="25">
        <v>245</v>
      </c>
      <c r="AO83" s="25">
        <v>271</v>
      </c>
      <c r="AP83" s="25">
        <f t="shared" si="18"/>
        <v>503</v>
      </c>
      <c r="AQ83" s="25">
        <v>230</v>
      </c>
      <c r="AR83" s="25">
        <v>273</v>
      </c>
      <c r="AS83" s="25">
        <f t="shared" si="19"/>
        <v>424</v>
      </c>
      <c r="AT83" s="25">
        <v>206</v>
      </c>
      <c r="AU83" s="25">
        <v>218</v>
      </c>
      <c r="AV83" s="25">
        <f t="shared" si="20"/>
        <v>271</v>
      </c>
      <c r="AW83" s="25">
        <v>111</v>
      </c>
      <c r="AX83" s="25">
        <v>160</v>
      </c>
      <c r="AY83" s="25">
        <f t="shared" si="21"/>
        <v>305</v>
      </c>
      <c r="AZ83" s="25">
        <v>120</v>
      </c>
      <c r="BA83" s="25">
        <v>185</v>
      </c>
      <c r="BB83" s="25">
        <f t="shared" si="22"/>
        <v>324</v>
      </c>
      <c r="BC83" s="25">
        <v>100</v>
      </c>
      <c r="BD83" s="25">
        <v>224</v>
      </c>
      <c r="BE83" s="25">
        <f t="shared" si="23"/>
        <v>242</v>
      </c>
      <c r="BF83" s="25">
        <v>67</v>
      </c>
      <c r="BG83" s="25">
        <v>175</v>
      </c>
      <c r="BH83" s="25">
        <f t="shared" si="24"/>
        <v>92</v>
      </c>
      <c r="BI83" s="25">
        <v>24</v>
      </c>
      <c r="BJ83" s="25">
        <v>68</v>
      </c>
      <c r="BK83" s="25">
        <f t="shared" si="25"/>
        <v>27</v>
      </c>
      <c r="BL83" s="25">
        <v>5</v>
      </c>
      <c r="BM83" s="25">
        <v>22</v>
      </c>
      <c r="BN83" s="25">
        <f t="shared" si="26"/>
        <v>10</v>
      </c>
      <c r="BO83" s="25">
        <v>0</v>
      </c>
      <c r="BP83" s="25">
        <v>10</v>
      </c>
      <c r="BQ83" s="25">
        <f t="shared" si="28"/>
        <v>0</v>
      </c>
      <c r="BR83" s="25">
        <v>0</v>
      </c>
      <c r="BS83" s="25">
        <v>0</v>
      </c>
    </row>
    <row r="84" spans="1:71" ht="13.5">
      <c r="A84" s="6"/>
      <c r="B84" s="8" t="s">
        <v>33</v>
      </c>
      <c r="C84" s="30">
        <f>SUM(F84,I84,L84,O84,R84,U84,X84,AA84,AD84,AG84,AJ84,AM84,AP84,AS84,AV84,AY84,BB84,BE84,BH84,BK84,BN84,BQ84)</f>
        <v>1377187</v>
      </c>
      <c r="D84" s="30">
        <f t="shared" si="5"/>
        <v>645763</v>
      </c>
      <c r="E84" s="30">
        <f>SUM(H84,K84,N84,Q84,T84,W84,Z84,AC84,AF84,AI84,AL84,AO84,AR84,AU84,AX84,BA84,BD84,BG84,BJ84,BM84,BP84,BS84)</f>
        <v>731424</v>
      </c>
      <c r="F84" s="25">
        <f t="shared" si="27"/>
        <v>55434</v>
      </c>
      <c r="G84" s="13">
        <v>28406</v>
      </c>
      <c r="H84" s="13">
        <v>27028</v>
      </c>
      <c r="I84" s="25">
        <f t="shared" si="7"/>
        <v>59068</v>
      </c>
      <c r="J84" s="13">
        <v>30248</v>
      </c>
      <c r="K84" s="13">
        <v>28820</v>
      </c>
      <c r="L84" s="25">
        <f t="shared" si="8"/>
        <v>63060</v>
      </c>
      <c r="M84" s="13">
        <v>32276</v>
      </c>
      <c r="N84" s="13">
        <v>30784</v>
      </c>
      <c r="O84" s="25">
        <f t="shared" si="9"/>
        <v>64833</v>
      </c>
      <c r="P84" s="13">
        <v>33081</v>
      </c>
      <c r="Q84" s="13">
        <v>31752</v>
      </c>
      <c r="R84" s="25">
        <f t="shared" si="10"/>
        <v>54663</v>
      </c>
      <c r="S84" s="13">
        <v>26912</v>
      </c>
      <c r="T84" s="13">
        <v>27751</v>
      </c>
      <c r="U84" s="25">
        <f t="shared" si="11"/>
        <v>58845</v>
      </c>
      <c r="V84" s="13">
        <v>29152</v>
      </c>
      <c r="W84" s="13">
        <v>29693</v>
      </c>
      <c r="X84" s="25">
        <f t="shared" si="12"/>
        <v>69135</v>
      </c>
      <c r="Y84" s="13">
        <v>33949</v>
      </c>
      <c r="Z84" s="13">
        <v>35186</v>
      </c>
      <c r="AA84" s="25">
        <f t="shared" si="13"/>
        <v>77525</v>
      </c>
      <c r="AB84" s="13">
        <v>38079</v>
      </c>
      <c r="AC84" s="13">
        <v>39446</v>
      </c>
      <c r="AD84" s="25">
        <f t="shared" si="14"/>
        <v>88361</v>
      </c>
      <c r="AE84" s="13">
        <v>43269</v>
      </c>
      <c r="AF84" s="13">
        <v>45092</v>
      </c>
      <c r="AG84" s="25">
        <f t="shared" si="15"/>
        <v>82389</v>
      </c>
      <c r="AH84" s="13">
        <v>39397</v>
      </c>
      <c r="AI84" s="13">
        <v>42992</v>
      </c>
      <c r="AJ84" s="25">
        <f t="shared" si="16"/>
        <v>85399</v>
      </c>
      <c r="AK84" s="13">
        <v>41043</v>
      </c>
      <c r="AL84" s="13">
        <v>44356</v>
      </c>
      <c r="AM84" s="25">
        <f t="shared" si="17"/>
        <v>94118</v>
      </c>
      <c r="AN84" s="13">
        <v>45502</v>
      </c>
      <c r="AO84" s="13">
        <v>48616</v>
      </c>
      <c r="AP84" s="25">
        <f t="shared" si="18"/>
        <v>109594</v>
      </c>
      <c r="AQ84" s="13">
        <v>53325</v>
      </c>
      <c r="AR84" s="13">
        <v>56269</v>
      </c>
      <c r="AS84" s="25">
        <f t="shared" si="19"/>
        <v>110560</v>
      </c>
      <c r="AT84" s="13">
        <v>53022</v>
      </c>
      <c r="AU84" s="13">
        <v>57538</v>
      </c>
      <c r="AV84" s="25">
        <f t="shared" si="20"/>
        <v>81539</v>
      </c>
      <c r="AW84" s="13">
        <v>35904</v>
      </c>
      <c r="AX84" s="13">
        <v>45635</v>
      </c>
      <c r="AY84" s="25">
        <f t="shared" si="21"/>
        <v>75576</v>
      </c>
      <c r="AZ84" s="13">
        <v>31635</v>
      </c>
      <c r="BA84" s="13">
        <v>43941</v>
      </c>
      <c r="BB84" s="25">
        <f t="shared" si="22"/>
        <v>65948</v>
      </c>
      <c r="BC84" s="13">
        <v>25206</v>
      </c>
      <c r="BD84" s="13">
        <v>40742</v>
      </c>
      <c r="BE84" s="25">
        <f t="shared" si="23"/>
        <v>44462</v>
      </c>
      <c r="BF84" s="13">
        <v>13976</v>
      </c>
      <c r="BG84" s="13">
        <v>30486</v>
      </c>
      <c r="BH84" s="25">
        <f t="shared" si="24"/>
        <v>20314</v>
      </c>
      <c r="BI84" s="13">
        <v>4667</v>
      </c>
      <c r="BJ84" s="13">
        <v>15647</v>
      </c>
      <c r="BK84" s="25">
        <f t="shared" si="25"/>
        <v>5366</v>
      </c>
      <c r="BL84" s="13">
        <v>852</v>
      </c>
      <c r="BM84" s="13">
        <v>4514</v>
      </c>
      <c r="BN84" s="25">
        <f t="shared" si="26"/>
        <v>921</v>
      </c>
      <c r="BO84" s="13">
        <v>119</v>
      </c>
      <c r="BP84" s="13">
        <v>802</v>
      </c>
      <c r="BQ84" s="25">
        <f t="shared" si="28"/>
        <v>10077</v>
      </c>
      <c r="BR84" s="13">
        <v>5743</v>
      </c>
      <c r="BS84" s="13">
        <v>4334</v>
      </c>
    </row>
    <row r="85" spans="1:71" ht="13.5">
      <c r="A85" s="4"/>
      <c r="B85" s="7" t="s">
        <v>26</v>
      </c>
      <c r="C85" s="15">
        <f>SUM(C86:C91)</f>
        <v>133852</v>
      </c>
      <c r="D85" s="15">
        <f>SUM(D86:D91)</f>
        <v>63544</v>
      </c>
      <c r="E85" s="15">
        <f aca="true" t="shared" si="29" ref="E85:BN85">SUM(E86:E91)</f>
        <v>70308</v>
      </c>
      <c r="F85" s="15">
        <f t="shared" si="29"/>
        <v>5389</v>
      </c>
      <c r="G85" s="15">
        <f t="shared" si="29"/>
        <v>2762</v>
      </c>
      <c r="H85" s="15">
        <f t="shared" si="29"/>
        <v>2627</v>
      </c>
      <c r="I85" s="15">
        <f t="shared" si="29"/>
        <v>6113</v>
      </c>
      <c r="J85" s="15">
        <f t="shared" si="29"/>
        <v>3194</v>
      </c>
      <c r="K85" s="15">
        <f t="shared" si="29"/>
        <v>2919</v>
      </c>
      <c r="L85" s="15">
        <f t="shared" si="29"/>
        <v>6422</v>
      </c>
      <c r="M85" s="15">
        <f t="shared" si="29"/>
        <v>3351</v>
      </c>
      <c r="N85" s="15">
        <f t="shared" si="29"/>
        <v>3071</v>
      </c>
      <c r="O85" s="15">
        <f t="shared" si="29"/>
        <v>6498</v>
      </c>
      <c r="P85" s="15">
        <f t="shared" si="29"/>
        <v>3424</v>
      </c>
      <c r="Q85" s="15">
        <f t="shared" si="29"/>
        <v>3074</v>
      </c>
      <c r="R85" s="15">
        <f t="shared" si="29"/>
        <v>4631</v>
      </c>
      <c r="S85" s="15">
        <f t="shared" si="29"/>
        <v>2178</v>
      </c>
      <c r="T85" s="15">
        <f t="shared" si="29"/>
        <v>2453</v>
      </c>
      <c r="U85" s="15">
        <f t="shared" si="29"/>
        <v>5384</v>
      </c>
      <c r="V85" s="15">
        <f t="shared" si="29"/>
        <v>2699</v>
      </c>
      <c r="W85" s="15">
        <f t="shared" si="29"/>
        <v>2685</v>
      </c>
      <c r="X85" s="46">
        <f t="shared" si="29"/>
        <v>6325</v>
      </c>
      <c r="Y85" s="46">
        <f t="shared" si="29"/>
        <v>3118</v>
      </c>
      <c r="Z85" s="46">
        <f t="shared" si="29"/>
        <v>3207</v>
      </c>
      <c r="AA85" s="46">
        <f t="shared" si="29"/>
        <v>7497</v>
      </c>
      <c r="AB85" s="46">
        <f t="shared" si="29"/>
        <v>3730</v>
      </c>
      <c r="AC85" s="46">
        <f t="shared" si="29"/>
        <v>3767</v>
      </c>
      <c r="AD85" s="46">
        <f t="shared" si="29"/>
        <v>8480</v>
      </c>
      <c r="AE85" s="46">
        <f t="shared" si="29"/>
        <v>4179</v>
      </c>
      <c r="AF85" s="46">
        <f t="shared" si="29"/>
        <v>4301</v>
      </c>
      <c r="AG85" s="46">
        <f t="shared" si="29"/>
        <v>9526</v>
      </c>
      <c r="AH85" s="46">
        <f t="shared" si="29"/>
        <v>4700</v>
      </c>
      <c r="AI85" s="46">
        <f t="shared" si="29"/>
        <v>4826</v>
      </c>
      <c r="AJ85" s="46">
        <f t="shared" si="29"/>
        <v>8550</v>
      </c>
      <c r="AK85" s="46">
        <f t="shared" si="29"/>
        <v>4092</v>
      </c>
      <c r="AL85" s="46">
        <f t="shared" si="29"/>
        <v>4458</v>
      </c>
      <c r="AM85" s="46">
        <f t="shared" si="29"/>
        <v>8789</v>
      </c>
      <c r="AN85" s="46">
        <f t="shared" si="29"/>
        <v>4174</v>
      </c>
      <c r="AO85" s="46">
        <f t="shared" si="29"/>
        <v>4615</v>
      </c>
      <c r="AP85" s="46">
        <f t="shared" si="29"/>
        <v>9333</v>
      </c>
      <c r="AQ85" s="46">
        <f t="shared" si="29"/>
        <v>4495</v>
      </c>
      <c r="AR85" s="46">
        <f t="shared" si="29"/>
        <v>4838</v>
      </c>
      <c r="AS85" s="46">
        <f t="shared" si="29"/>
        <v>10398</v>
      </c>
      <c r="AT85" s="46">
        <f t="shared" si="29"/>
        <v>5038</v>
      </c>
      <c r="AU85" s="46">
        <f t="shared" si="29"/>
        <v>5360</v>
      </c>
      <c r="AV85" s="46">
        <f t="shared" si="29"/>
        <v>9968</v>
      </c>
      <c r="AW85" s="46">
        <f t="shared" si="29"/>
        <v>4664</v>
      </c>
      <c r="AX85" s="46">
        <f t="shared" si="29"/>
        <v>5304</v>
      </c>
      <c r="AY85" s="46">
        <f t="shared" si="29"/>
        <v>7051</v>
      </c>
      <c r="AZ85" s="46">
        <f t="shared" si="29"/>
        <v>3097</v>
      </c>
      <c r="BA85" s="46">
        <f t="shared" si="29"/>
        <v>3954</v>
      </c>
      <c r="BB85" s="46">
        <f t="shared" si="29"/>
        <v>5943</v>
      </c>
      <c r="BC85" s="46">
        <f t="shared" si="29"/>
        <v>2417</v>
      </c>
      <c r="BD85" s="46">
        <f t="shared" si="29"/>
        <v>3526</v>
      </c>
      <c r="BE85" s="46">
        <f t="shared" si="29"/>
        <v>4471</v>
      </c>
      <c r="BF85" s="46">
        <f t="shared" si="29"/>
        <v>1515</v>
      </c>
      <c r="BG85" s="46">
        <f t="shared" si="29"/>
        <v>2956</v>
      </c>
      <c r="BH85" s="46">
        <f t="shared" si="29"/>
        <v>2235</v>
      </c>
      <c r="BI85" s="46">
        <f t="shared" si="29"/>
        <v>567</v>
      </c>
      <c r="BJ85" s="46">
        <f t="shared" si="29"/>
        <v>1668</v>
      </c>
      <c r="BK85" s="46">
        <f t="shared" si="29"/>
        <v>726</v>
      </c>
      <c r="BL85" s="46">
        <f t="shared" si="29"/>
        <v>131</v>
      </c>
      <c r="BM85" s="46">
        <f t="shared" si="29"/>
        <v>595</v>
      </c>
      <c r="BN85" s="46">
        <f t="shared" si="29"/>
        <v>108</v>
      </c>
      <c r="BO85" s="46">
        <f>SUM(BO86:BO91)</f>
        <v>10</v>
      </c>
      <c r="BP85" s="46">
        <f>SUM(BP86:BP91)</f>
        <v>98</v>
      </c>
      <c r="BQ85" s="46">
        <f>SUM(BQ86:BQ91)</f>
        <v>15</v>
      </c>
      <c r="BR85" s="46">
        <f>SUM(BR86:BR91)</f>
        <v>9</v>
      </c>
      <c r="BS85" s="46">
        <f>SUM(BS86:BS91)</f>
        <v>6</v>
      </c>
    </row>
    <row r="86" spans="1:71" ht="13.5">
      <c r="A86" s="23" t="s">
        <v>74</v>
      </c>
      <c r="B86" s="24" t="s">
        <v>27</v>
      </c>
      <c r="C86" s="25">
        <f aca="true" t="shared" si="30" ref="C86:C91">SUM(F86,I86,L86,O86,R86,U86,X86,AA86,AD86,AG86,AJ86,AM86,AP86,AS86,AV86,AY86,BB86,BE86,BH86,BK86,BN86,BQ86)</f>
        <v>91942</v>
      </c>
      <c r="D86" s="25">
        <f aca="true" t="shared" si="31" ref="D86:D91">SUM(G86,J86,M86,P86,S86,V86,Y86,AB86,AE86,AH86,AK86,AN86,AQ86,AT86,AW86,AZ86,BC86,BF86,BI86,BL86,BO86,BR86)</f>
        <v>43883</v>
      </c>
      <c r="E86" s="25">
        <f aca="true" t="shared" si="32" ref="E86:E91">SUM(H86,K86,N86,Q86,T86,W86,Z86,AC86,AF86,AI86,AL86,AO86,AR86,AU86,AX86,BA86,BD86,BG86,BJ86,BM86,BP86,BS86)</f>
        <v>48059</v>
      </c>
      <c r="F86" s="25">
        <f>+G86+H86</f>
        <v>3831</v>
      </c>
      <c r="G86" s="25">
        <v>1945</v>
      </c>
      <c r="H86" s="25">
        <v>1886</v>
      </c>
      <c r="I86" s="25">
        <f aca="true" t="shared" si="33" ref="I86:I92">+J86+K86</f>
        <v>4459</v>
      </c>
      <c r="J86" s="25">
        <v>2323</v>
      </c>
      <c r="K86" s="25">
        <v>2136</v>
      </c>
      <c r="L86" s="25">
        <f aca="true" t="shared" si="34" ref="L86:L92">+M86+N86</f>
        <v>4631</v>
      </c>
      <c r="M86" s="25">
        <v>2396</v>
      </c>
      <c r="N86" s="25">
        <v>2235</v>
      </c>
      <c r="O86" s="25">
        <f aca="true" t="shared" si="35" ref="O86:O92">+P86+Q86</f>
        <v>4810</v>
      </c>
      <c r="P86" s="25">
        <v>2547</v>
      </c>
      <c r="Q86" s="25">
        <v>2263</v>
      </c>
      <c r="R86" s="25">
        <f aca="true" t="shared" si="36" ref="R86:R92">+S86+T86</f>
        <v>3245</v>
      </c>
      <c r="S86" s="25">
        <v>1547</v>
      </c>
      <c r="T86" s="25">
        <v>1698</v>
      </c>
      <c r="U86" s="25">
        <f aca="true" t="shared" si="37" ref="U86:U92">+V86+W86</f>
        <v>3818</v>
      </c>
      <c r="V86" s="25">
        <v>1931</v>
      </c>
      <c r="W86" s="25">
        <v>1887</v>
      </c>
      <c r="X86" s="44">
        <f aca="true" t="shared" si="38" ref="X86:X92">+Y86+Z86</f>
        <v>4483</v>
      </c>
      <c r="Y86" s="44">
        <v>2233</v>
      </c>
      <c r="Z86" s="44">
        <v>2250</v>
      </c>
      <c r="AA86" s="44">
        <f aca="true" t="shared" si="39" ref="AA86:AA92">+AB86+AC86</f>
        <v>5408</v>
      </c>
      <c r="AB86" s="44">
        <v>2710</v>
      </c>
      <c r="AC86" s="44">
        <v>2698</v>
      </c>
      <c r="AD86" s="44">
        <f aca="true" t="shared" si="40" ref="AD86:AD92">+AE86+AF86</f>
        <v>6136</v>
      </c>
      <c r="AE86" s="44">
        <v>3027</v>
      </c>
      <c r="AF86" s="44">
        <v>3109</v>
      </c>
      <c r="AG86" s="44">
        <f aca="true" t="shared" si="41" ref="AG86:AG92">+AH86+AI86</f>
        <v>6902</v>
      </c>
      <c r="AH86" s="44">
        <v>3428</v>
      </c>
      <c r="AI86" s="44">
        <v>3474</v>
      </c>
      <c r="AJ86" s="44">
        <f aca="true" t="shared" si="42" ref="AJ86:AJ92">+AK86+AL86</f>
        <v>6038</v>
      </c>
      <c r="AK86" s="44">
        <v>2907</v>
      </c>
      <c r="AL86" s="44">
        <v>3131</v>
      </c>
      <c r="AM86" s="44">
        <f aca="true" t="shared" si="43" ref="AM86:AM92">+AN86+AO86</f>
        <v>5950</v>
      </c>
      <c r="AN86" s="44">
        <v>2819</v>
      </c>
      <c r="AO86" s="44">
        <v>3131</v>
      </c>
      <c r="AP86" s="44">
        <f aca="true" t="shared" si="44" ref="AP86:AP92">+AQ86+AR86</f>
        <v>6002</v>
      </c>
      <c r="AQ86" s="44">
        <v>2896</v>
      </c>
      <c r="AR86" s="44">
        <v>3106</v>
      </c>
      <c r="AS86" s="44">
        <f aca="true" t="shared" si="45" ref="AS86:AS92">+AT86+AU86</f>
        <v>6524</v>
      </c>
      <c r="AT86" s="44">
        <v>3145</v>
      </c>
      <c r="AU86" s="44">
        <v>3379</v>
      </c>
      <c r="AV86" s="44">
        <f aca="true" t="shared" si="46" ref="AV86:AV92">+AW86+AX86</f>
        <v>6357</v>
      </c>
      <c r="AW86" s="44">
        <v>2920</v>
      </c>
      <c r="AX86" s="44">
        <v>3437</v>
      </c>
      <c r="AY86" s="44">
        <f aca="true" t="shared" si="47" ref="AY86:AY91">+AZ86+BA86</f>
        <v>4698</v>
      </c>
      <c r="AZ86" s="44">
        <v>2013</v>
      </c>
      <c r="BA86" s="44">
        <v>2685</v>
      </c>
      <c r="BB86" s="44">
        <f aca="true" t="shared" si="48" ref="BB86:BB92">+BC86+BD86</f>
        <v>3931</v>
      </c>
      <c r="BC86" s="44">
        <v>1628</v>
      </c>
      <c r="BD86" s="44">
        <v>2303</v>
      </c>
      <c r="BE86" s="44">
        <f aca="true" t="shared" si="49" ref="BE86:BE92">+BF86+BG86</f>
        <v>2838</v>
      </c>
      <c r="BF86" s="44">
        <v>991</v>
      </c>
      <c r="BG86" s="44">
        <v>1847</v>
      </c>
      <c r="BH86" s="44">
        <f aca="true" t="shared" si="50" ref="BH86:BH92">+BI86+BJ86</f>
        <v>1368</v>
      </c>
      <c r="BI86" s="44">
        <v>375</v>
      </c>
      <c r="BJ86" s="44">
        <v>993</v>
      </c>
      <c r="BK86" s="44">
        <f aca="true" t="shared" si="51" ref="BK86:BK92">+BL86+BM86</f>
        <v>439</v>
      </c>
      <c r="BL86" s="44">
        <v>86</v>
      </c>
      <c r="BM86" s="44">
        <v>353</v>
      </c>
      <c r="BN86" s="44">
        <f aca="true" t="shared" si="52" ref="BN86:BN92">+BO86+BP86</f>
        <v>61</v>
      </c>
      <c r="BO86" s="44">
        <v>8</v>
      </c>
      <c r="BP86" s="44">
        <v>53</v>
      </c>
      <c r="BQ86" s="44">
        <f>+BR86+BS86</f>
        <v>13</v>
      </c>
      <c r="BR86" s="44">
        <v>8</v>
      </c>
      <c r="BS86" s="44">
        <v>5</v>
      </c>
    </row>
    <row r="87" spans="1:71" ht="13.5">
      <c r="A87" s="5" t="s">
        <v>38</v>
      </c>
      <c r="B87" s="3" t="s">
        <v>28</v>
      </c>
      <c r="C87" s="25">
        <f t="shared" si="30"/>
        <v>15835</v>
      </c>
      <c r="D87" s="25">
        <f>SUM(G87,J87,M87,P87,S87,V87,Y87,AB87,AE87,AH87,AK87,AN87,AQ87,AT87,AW87,AZ87,BC87,BF87,BI87,BL87,BO87,BR87)</f>
        <v>7493</v>
      </c>
      <c r="E87" s="25">
        <f t="shared" si="32"/>
        <v>8342</v>
      </c>
      <c r="F87" s="25">
        <f aca="true" t="shared" si="53" ref="F87:F92">+G87+H87</f>
        <v>674</v>
      </c>
      <c r="G87" s="11">
        <v>349</v>
      </c>
      <c r="H87" s="11">
        <v>325</v>
      </c>
      <c r="I87" s="25">
        <f t="shared" si="33"/>
        <v>658</v>
      </c>
      <c r="J87" s="11">
        <v>340</v>
      </c>
      <c r="K87" s="11">
        <v>318</v>
      </c>
      <c r="L87" s="25">
        <f t="shared" si="34"/>
        <v>682</v>
      </c>
      <c r="M87" s="11">
        <v>380</v>
      </c>
      <c r="N87" s="11">
        <v>302</v>
      </c>
      <c r="O87" s="25">
        <f t="shared" si="35"/>
        <v>697</v>
      </c>
      <c r="P87" s="11">
        <v>367</v>
      </c>
      <c r="Q87" s="11">
        <v>330</v>
      </c>
      <c r="R87" s="25">
        <f t="shared" si="36"/>
        <v>512</v>
      </c>
      <c r="S87" s="11">
        <v>238</v>
      </c>
      <c r="T87" s="11">
        <v>274</v>
      </c>
      <c r="U87" s="25">
        <f t="shared" si="37"/>
        <v>644</v>
      </c>
      <c r="V87" s="11">
        <v>326</v>
      </c>
      <c r="W87" s="11">
        <v>318</v>
      </c>
      <c r="X87" s="44">
        <f t="shared" si="38"/>
        <v>776</v>
      </c>
      <c r="Y87" s="44">
        <v>377</v>
      </c>
      <c r="Z87" s="44">
        <v>399</v>
      </c>
      <c r="AA87" s="44">
        <f t="shared" si="39"/>
        <v>880</v>
      </c>
      <c r="AB87" s="44">
        <v>416</v>
      </c>
      <c r="AC87" s="44">
        <v>464</v>
      </c>
      <c r="AD87" s="44">
        <f t="shared" si="40"/>
        <v>974</v>
      </c>
      <c r="AE87" s="44">
        <v>465</v>
      </c>
      <c r="AF87" s="44">
        <v>509</v>
      </c>
      <c r="AG87" s="44">
        <f t="shared" si="41"/>
        <v>1049</v>
      </c>
      <c r="AH87" s="44">
        <v>502</v>
      </c>
      <c r="AI87" s="44">
        <v>547</v>
      </c>
      <c r="AJ87" s="44">
        <f t="shared" si="42"/>
        <v>966</v>
      </c>
      <c r="AK87" s="44">
        <v>457</v>
      </c>
      <c r="AL87" s="44">
        <v>509</v>
      </c>
      <c r="AM87" s="44">
        <f t="shared" si="43"/>
        <v>876</v>
      </c>
      <c r="AN87" s="44">
        <v>426</v>
      </c>
      <c r="AO87" s="44">
        <v>450</v>
      </c>
      <c r="AP87" s="44">
        <f t="shared" si="44"/>
        <v>1117</v>
      </c>
      <c r="AQ87" s="44">
        <v>505</v>
      </c>
      <c r="AR87" s="44">
        <v>612</v>
      </c>
      <c r="AS87" s="44">
        <f t="shared" si="45"/>
        <v>1449</v>
      </c>
      <c r="AT87" s="44">
        <v>686</v>
      </c>
      <c r="AU87" s="44">
        <v>763</v>
      </c>
      <c r="AV87" s="44">
        <f t="shared" si="46"/>
        <v>1485</v>
      </c>
      <c r="AW87" s="44">
        <v>722</v>
      </c>
      <c r="AX87" s="44">
        <v>763</v>
      </c>
      <c r="AY87" s="44">
        <f t="shared" si="47"/>
        <v>869</v>
      </c>
      <c r="AZ87" s="44">
        <v>428</v>
      </c>
      <c r="BA87" s="44">
        <v>441</v>
      </c>
      <c r="BB87" s="44">
        <f t="shared" si="48"/>
        <v>643</v>
      </c>
      <c r="BC87" s="44">
        <v>266</v>
      </c>
      <c r="BD87" s="44">
        <v>377</v>
      </c>
      <c r="BE87" s="44">
        <f t="shared" si="49"/>
        <v>496</v>
      </c>
      <c r="BF87" s="44">
        <v>165</v>
      </c>
      <c r="BG87" s="44">
        <v>331</v>
      </c>
      <c r="BH87" s="44">
        <f t="shared" si="50"/>
        <v>267</v>
      </c>
      <c r="BI87" s="44">
        <v>67</v>
      </c>
      <c r="BJ87" s="44">
        <v>200</v>
      </c>
      <c r="BK87" s="44">
        <f t="shared" si="51"/>
        <v>98</v>
      </c>
      <c r="BL87" s="44">
        <v>10</v>
      </c>
      <c r="BM87" s="44">
        <v>88</v>
      </c>
      <c r="BN87" s="44">
        <f t="shared" si="52"/>
        <v>22</v>
      </c>
      <c r="BO87" s="44">
        <v>1</v>
      </c>
      <c r="BP87" s="44">
        <v>21</v>
      </c>
      <c r="BQ87" s="44">
        <f aca="true" t="shared" si="54" ref="BQ87:BQ92">+BR87+BS87</f>
        <v>1</v>
      </c>
      <c r="BR87" s="44">
        <v>0</v>
      </c>
      <c r="BS87" s="44">
        <v>1</v>
      </c>
    </row>
    <row r="88" spans="1:71" ht="13.5">
      <c r="A88" s="23"/>
      <c r="B88" s="24" t="s">
        <v>29</v>
      </c>
      <c r="C88" s="25">
        <f>SUM(F88,I88,L88,O88,R88,U88,X88,AA88,AD88,AG88,AJ88,AM88,AP88,AS88,AV88,AY88,BB88,BE88,BH88,BK88,BN88,BQ88)</f>
        <v>5094</v>
      </c>
      <c r="D88" s="25">
        <f t="shared" si="31"/>
        <v>2344</v>
      </c>
      <c r="E88" s="25">
        <f t="shared" si="32"/>
        <v>2750</v>
      </c>
      <c r="F88" s="25">
        <f t="shared" si="53"/>
        <v>178</v>
      </c>
      <c r="G88" s="25">
        <v>92</v>
      </c>
      <c r="H88" s="25">
        <v>86</v>
      </c>
      <c r="I88" s="25">
        <f t="shared" si="33"/>
        <v>216</v>
      </c>
      <c r="J88" s="25">
        <v>118</v>
      </c>
      <c r="K88" s="25">
        <v>98</v>
      </c>
      <c r="L88" s="25">
        <f t="shared" si="34"/>
        <v>227</v>
      </c>
      <c r="M88" s="25">
        <v>128</v>
      </c>
      <c r="N88" s="25">
        <v>99</v>
      </c>
      <c r="O88" s="25">
        <f t="shared" si="35"/>
        <v>202</v>
      </c>
      <c r="P88" s="25">
        <v>99</v>
      </c>
      <c r="Q88" s="25">
        <v>103</v>
      </c>
      <c r="R88" s="25">
        <f t="shared" si="36"/>
        <v>153</v>
      </c>
      <c r="S88" s="25">
        <v>76</v>
      </c>
      <c r="T88" s="25">
        <v>77</v>
      </c>
      <c r="U88" s="25">
        <f t="shared" si="37"/>
        <v>160</v>
      </c>
      <c r="V88" s="25">
        <v>88</v>
      </c>
      <c r="W88" s="25">
        <v>72</v>
      </c>
      <c r="X88" s="44">
        <f t="shared" si="38"/>
        <v>210</v>
      </c>
      <c r="Y88" s="44">
        <v>96</v>
      </c>
      <c r="Z88" s="44">
        <v>114</v>
      </c>
      <c r="AA88" s="44">
        <f t="shared" si="39"/>
        <v>237</v>
      </c>
      <c r="AB88" s="44">
        <v>118</v>
      </c>
      <c r="AC88" s="44">
        <v>119</v>
      </c>
      <c r="AD88" s="44">
        <f t="shared" si="40"/>
        <v>246</v>
      </c>
      <c r="AE88" s="44">
        <v>119</v>
      </c>
      <c r="AF88" s="44">
        <v>127</v>
      </c>
      <c r="AG88" s="44">
        <f t="shared" si="41"/>
        <v>312</v>
      </c>
      <c r="AH88" s="44">
        <v>156</v>
      </c>
      <c r="AI88" s="44">
        <v>156</v>
      </c>
      <c r="AJ88" s="44">
        <f t="shared" si="42"/>
        <v>300</v>
      </c>
      <c r="AK88" s="44">
        <v>130</v>
      </c>
      <c r="AL88" s="44">
        <v>170</v>
      </c>
      <c r="AM88" s="44">
        <f t="shared" si="43"/>
        <v>381</v>
      </c>
      <c r="AN88" s="44">
        <v>173</v>
      </c>
      <c r="AO88" s="44">
        <v>208</v>
      </c>
      <c r="AP88" s="44">
        <f t="shared" si="44"/>
        <v>404</v>
      </c>
      <c r="AQ88" s="44">
        <v>208</v>
      </c>
      <c r="AR88" s="44">
        <v>196</v>
      </c>
      <c r="AS88" s="44">
        <f t="shared" si="45"/>
        <v>459</v>
      </c>
      <c r="AT88" s="44">
        <v>227</v>
      </c>
      <c r="AU88" s="44">
        <v>232</v>
      </c>
      <c r="AV88" s="44">
        <f t="shared" si="46"/>
        <v>407</v>
      </c>
      <c r="AW88" s="44">
        <v>195</v>
      </c>
      <c r="AX88" s="44">
        <v>212</v>
      </c>
      <c r="AY88" s="44">
        <f t="shared" si="47"/>
        <v>267</v>
      </c>
      <c r="AZ88" s="44">
        <v>125</v>
      </c>
      <c r="BA88" s="44">
        <v>142</v>
      </c>
      <c r="BB88" s="44">
        <f t="shared" si="48"/>
        <v>290</v>
      </c>
      <c r="BC88" s="44">
        <v>103</v>
      </c>
      <c r="BD88" s="44">
        <v>187</v>
      </c>
      <c r="BE88" s="44">
        <f t="shared" si="49"/>
        <v>244</v>
      </c>
      <c r="BF88" s="44">
        <v>65</v>
      </c>
      <c r="BG88" s="44">
        <v>179</v>
      </c>
      <c r="BH88" s="44">
        <f t="shared" si="50"/>
        <v>143</v>
      </c>
      <c r="BI88" s="44">
        <v>22</v>
      </c>
      <c r="BJ88" s="44">
        <v>121</v>
      </c>
      <c r="BK88" s="44">
        <f t="shared" si="51"/>
        <v>50</v>
      </c>
      <c r="BL88" s="44">
        <v>6</v>
      </c>
      <c r="BM88" s="44">
        <v>44</v>
      </c>
      <c r="BN88" s="44">
        <f t="shared" si="52"/>
        <v>8</v>
      </c>
      <c r="BO88" s="44">
        <v>0</v>
      </c>
      <c r="BP88" s="44">
        <v>8</v>
      </c>
      <c r="BQ88" s="44">
        <f t="shared" si="54"/>
        <v>0</v>
      </c>
      <c r="BR88" s="44">
        <v>0</v>
      </c>
      <c r="BS88" s="44">
        <v>0</v>
      </c>
    </row>
    <row r="89" spans="1:71" ht="13.5">
      <c r="A89" s="23"/>
      <c r="B89" s="24" t="s">
        <v>30</v>
      </c>
      <c r="C89" s="25">
        <f t="shared" si="30"/>
        <v>6766</v>
      </c>
      <c r="D89" s="25">
        <f t="shared" si="31"/>
        <v>3227</v>
      </c>
      <c r="E89" s="25">
        <f t="shared" si="32"/>
        <v>3539</v>
      </c>
      <c r="F89" s="25">
        <f t="shared" si="53"/>
        <v>283</v>
      </c>
      <c r="G89" s="25">
        <v>162</v>
      </c>
      <c r="H89" s="25">
        <v>121</v>
      </c>
      <c r="I89" s="25">
        <f t="shared" si="33"/>
        <v>286</v>
      </c>
      <c r="J89" s="25">
        <v>149</v>
      </c>
      <c r="K89" s="25">
        <v>137</v>
      </c>
      <c r="L89" s="25">
        <f t="shared" si="34"/>
        <v>306</v>
      </c>
      <c r="M89" s="25">
        <v>156</v>
      </c>
      <c r="N89" s="25">
        <v>150</v>
      </c>
      <c r="O89" s="25">
        <f t="shared" si="35"/>
        <v>271</v>
      </c>
      <c r="P89" s="25">
        <v>122</v>
      </c>
      <c r="Q89" s="25">
        <v>149</v>
      </c>
      <c r="R89" s="25">
        <f t="shared" si="36"/>
        <v>227</v>
      </c>
      <c r="S89" s="25">
        <v>102</v>
      </c>
      <c r="T89" s="25">
        <v>125</v>
      </c>
      <c r="U89" s="25">
        <f t="shared" si="37"/>
        <v>229</v>
      </c>
      <c r="V89" s="25">
        <v>113</v>
      </c>
      <c r="W89" s="25">
        <v>116</v>
      </c>
      <c r="X89" s="44">
        <f t="shared" si="38"/>
        <v>292</v>
      </c>
      <c r="Y89" s="44">
        <v>141</v>
      </c>
      <c r="Z89" s="44">
        <v>151</v>
      </c>
      <c r="AA89" s="44">
        <f t="shared" si="39"/>
        <v>346</v>
      </c>
      <c r="AB89" s="44">
        <v>182</v>
      </c>
      <c r="AC89" s="44">
        <v>164</v>
      </c>
      <c r="AD89" s="44">
        <f t="shared" si="40"/>
        <v>366</v>
      </c>
      <c r="AE89" s="44">
        <v>178</v>
      </c>
      <c r="AF89" s="44">
        <v>188</v>
      </c>
      <c r="AG89" s="44">
        <f t="shared" si="41"/>
        <v>392</v>
      </c>
      <c r="AH89" s="44">
        <v>194</v>
      </c>
      <c r="AI89" s="44">
        <v>198</v>
      </c>
      <c r="AJ89" s="44">
        <f t="shared" si="42"/>
        <v>431</v>
      </c>
      <c r="AK89" s="44">
        <v>220</v>
      </c>
      <c r="AL89" s="44">
        <v>211</v>
      </c>
      <c r="AM89" s="44">
        <f t="shared" si="43"/>
        <v>481</v>
      </c>
      <c r="AN89" s="44">
        <v>237</v>
      </c>
      <c r="AO89" s="44">
        <v>244</v>
      </c>
      <c r="AP89" s="44">
        <f t="shared" si="44"/>
        <v>528</v>
      </c>
      <c r="AQ89" s="44">
        <v>264</v>
      </c>
      <c r="AR89" s="44">
        <v>264</v>
      </c>
      <c r="AS89" s="44">
        <f t="shared" si="45"/>
        <v>655</v>
      </c>
      <c r="AT89" s="44">
        <v>331</v>
      </c>
      <c r="AU89" s="44">
        <v>324</v>
      </c>
      <c r="AV89" s="44">
        <f t="shared" si="46"/>
        <v>542</v>
      </c>
      <c r="AW89" s="44">
        <v>266</v>
      </c>
      <c r="AX89" s="44">
        <v>276</v>
      </c>
      <c r="AY89" s="44">
        <f t="shared" si="47"/>
        <v>400</v>
      </c>
      <c r="AZ89" s="44">
        <v>175</v>
      </c>
      <c r="BA89" s="44">
        <v>225</v>
      </c>
      <c r="BB89" s="44">
        <f t="shared" si="48"/>
        <v>330</v>
      </c>
      <c r="BC89" s="44">
        <v>129</v>
      </c>
      <c r="BD89" s="44">
        <v>201</v>
      </c>
      <c r="BE89" s="44">
        <f t="shared" si="49"/>
        <v>247</v>
      </c>
      <c r="BF89" s="44">
        <v>71</v>
      </c>
      <c r="BG89" s="44">
        <v>176</v>
      </c>
      <c r="BH89" s="44">
        <f t="shared" si="50"/>
        <v>121</v>
      </c>
      <c r="BI89" s="44">
        <v>27</v>
      </c>
      <c r="BJ89" s="44">
        <v>94</v>
      </c>
      <c r="BK89" s="44">
        <f t="shared" si="51"/>
        <v>31</v>
      </c>
      <c r="BL89" s="44">
        <v>8</v>
      </c>
      <c r="BM89" s="44">
        <v>23</v>
      </c>
      <c r="BN89" s="44">
        <f t="shared" si="52"/>
        <v>2</v>
      </c>
      <c r="BO89" s="44">
        <v>0</v>
      </c>
      <c r="BP89" s="44">
        <v>2</v>
      </c>
      <c r="BQ89" s="44">
        <f t="shared" si="54"/>
        <v>0</v>
      </c>
      <c r="BR89" s="44">
        <v>0</v>
      </c>
      <c r="BS89" s="44">
        <v>0</v>
      </c>
    </row>
    <row r="90" spans="1:71" ht="13.5">
      <c r="A90" s="23"/>
      <c r="B90" s="24" t="s">
        <v>31</v>
      </c>
      <c r="C90" s="25">
        <f t="shared" si="30"/>
        <v>9336</v>
      </c>
      <c r="D90" s="25">
        <f t="shared" si="31"/>
        <v>4455</v>
      </c>
      <c r="E90" s="25">
        <f t="shared" si="32"/>
        <v>4881</v>
      </c>
      <c r="F90" s="25">
        <f t="shared" si="53"/>
        <v>301</v>
      </c>
      <c r="G90" s="25">
        <v>150</v>
      </c>
      <c r="H90" s="25">
        <v>151</v>
      </c>
      <c r="I90" s="25">
        <f t="shared" si="33"/>
        <v>364</v>
      </c>
      <c r="J90" s="25">
        <v>198</v>
      </c>
      <c r="K90" s="25">
        <v>166</v>
      </c>
      <c r="L90" s="25">
        <f t="shared" si="34"/>
        <v>395</v>
      </c>
      <c r="M90" s="25">
        <v>204</v>
      </c>
      <c r="N90" s="25">
        <v>191</v>
      </c>
      <c r="O90" s="25">
        <f t="shared" si="35"/>
        <v>350</v>
      </c>
      <c r="P90" s="25">
        <v>196</v>
      </c>
      <c r="Q90" s="25">
        <v>154</v>
      </c>
      <c r="R90" s="25">
        <f t="shared" si="36"/>
        <v>300</v>
      </c>
      <c r="S90" s="25">
        <v>135</v>
      </c>
      <c r="T90" s="25">
        <v>165</v>
      </c>
      <c r="U90" s="25">
        <f t="shared" si="37"/>
        <v>359</v>
      </c>
      <c r="V90" s="25">
        <v>178</v>
      </c>
      <c r="W90" s="25">
        <v>181</v>
      </c>
      <c r="X90" s="44">
        <f t="shared" si="38"/>
        <v>369</v>
      </c>
      <c r="Y90" s="44">
        <v>185</v>
      </c>
      <c r="Z90" s="44">
        <v>184</v>
      </c>
      <c r="AA90" s="44">
        <f t="shared" si="39"/>
        <v>437</v>
      </c>
      <c r="AB90" s="44">
        <v>214</v>
      </c>
      <c r="AC90" s="44">
        <v>223</v>
      </c>
      <c r="AD90" s="44">
        <f t="shared" si="40"/>
        <v>537</v>
      </c>
      <c r="AE90" s="44">
        <v>273</v>
      </c>
      <c r="AF90" s="44">
        <v>264</v>
      </c>
      <c r="AG90" s="44">
        <f t="shared" si="41"/>
        <v>595</v>
      </c>
      <c r="AH90" s="44">
        <v>291</v>
      </c>
      <c r="AI90" s="44">
        <v>304</v>
      </c>
      <c r="AJ90" s="44">
        <f t="shared" si="42"/>
        <v>533</v>
      </c>
      <c r="AK90" s="44">
        <v>258</v>
      </c>
      <c r="AL90" s="44">
        <v>275</v>
      </c>
      <c r="AM90" s="44">
        <f t="shared" si="43"/>
        <v>675</v>
      </c>
      <c r="AN90" s="44">
        <v>320</v>
      </c>
      <c r="AO90" s="44">
        <v>355</v>
      </c>
      <c r="AP90" s="44">
        <f t="shared" si="44"/>
        <v>799</v>
      </c>
      <c r="AQ90" s="44">
        <v>385</v>
      </c>
      <c r="AR90" s="44">
        <v>414</v>
      </c>
      <c r="AS90" s="44">
        <f t="shared" si="45"/>
        <v>825</v>
      </c>
      <c r="AT90" s="44">
        <v>428</v>
      </c>
      <c r="AU90" s="44">
        <v>397</v>
      </c>
      <c r="AV90" s="44">
        <f t="shared" si="46"/>
        <v>777</v>
      </c>
      <c r="AW90" s="44">
        <v>375</v>
      </c>
      <c r="AX90" s="44">
        <v>402</v>
      </c>
      <c r="AY90" s="44">
        <f t="shared" si="47"/>
        <v>567</v>
      </c>
      <c r="AZ90" s="44">
        <v>257</v>
      </c>
      <c r="BA90" s="44">
        <v>310</v>
      </c>
      <c r="BB90" s="44">
        <f t="shared" si="48"/>
        <v>497</v>
      </c>
      <c r="BC90" s="44">
        <v>194</v>
      </c>
      <c r="BD90" s="44">
        <v>303</v>
      </c>
      <c r="BE90" s="44">
        <f t="shared" si="49"/>
        <v>386</v>
      </c>
      <c r="BF90" s="44">
        <v>151</v>
      </c>
      <c r="BG90" s="44">
        <v>235</v>
      </c>
      <c r="BH90" s="44">
        <f t="shared" si="50"/>
        <v>192</v>
      </c>
      <c r="BI90" s="44">
        <v>47</v>
      </c>
      <c r="BJ90" s="44">
        <v>145</v>
      </c>
      <c r="BK90" s="44">
        <f t="shared" si="51"/>
        <v>67</v>
      </c>
      <c r="BL90" s="44">
        <v>14</v>
      </c>
      <c r="BM90" s="44">
        <v>53</v>
      </c>
      <c r="BN90" s="44">
        <f t="shared" si="52"/>
        <v>10</v>
      </c>
      <c r="BO90" s="44">
        <v>1</v>
      </c>
      <c r="BP90" s="44">
        <v>9</v>
      </c>
      <c r="BQ90" s="44">
        <f t="shared" si="54"/>
        <v>1</v>
      </c>
      <c r="BR90" s="44">
        <v>1</v>
      </c>
      <c r="BS90" s="44">
        <v>0</v>
      </c>
    </row>
    <row r="91" spans="1:71" ht="13.5">
      <c r="A91" s="23"/>
      <c r="B91" s="24" t="s">
        <v>32</v>
      </c>
      <c r="C91" s="25">
        <f t="shared" si="30"/>
        <v>4879</v>
      </c>
      <c r="D91" s="25">
        <f t="shared" si="31"/>
        <v>2142</v>
      </c>
      <c r="E91" s="25">
        <f t="shared" si="32"/>
        <v>2737</v>
      </c>
      <c r="F91" s="25">
        <f t="shared" si="53"/>
        <v>122</v>
      </c>
      <c r="G91" s="25">
        <v>64</v>
      </c>
      <c r="H91" s="25">
        <v>58</v>
      </c>
      <c r="I91" s="25">
        <f t="shared" si="33"/>
        <v>130</v>
      </c>
      <c r="J91" s="25">
        <v>66</v>
      </c>
      <c r="K91" s="25">
        <v>64</v>
      </c>
      <c r="L91" s="25">
        <f t="shared" si="34"/>
        <v>181</v>
      </c>
      <c r="M91" s="25">
        <v>87</v>
      </c>
      <c r="N91" s="25">
        <v>94</v>
      </c>
      <c r="O91" s="25">
        <f t="shared" si="35"/>
        <v>168</v>
      </c>
      <c r="P91" s="25">
        <v>93</v>
      </c>
      <c r="Q91" s="25">
        <v>75</v>
      </c>
      <c r="R91" s="25">
        <f t="shared" si="36"/>
        <v>194</v>
      </c>
      <c r="S91" s="25">
        <v>80</v>
      </c>
      <c r="T91" s="25">
        <v>114</v>
      </c>
      <c r="U91" s="25">
        <f t="shared" si="37"/>
        <v>174</v>
      </c>
      <c r="V91" s="25">
        <v>63</v>
      </c>
      <c r="W91" s="25">
        <v>111</v>
      </c>
      <c r="X91" s="44">
        <f t="shared" si="38"/>
        <v>195</v>
      </c>
      <c r="Y91" s="44">
        <v>86</v>
      </c>
      <c r="Z91" s="44">
        <v>109</v>
      </c>
      <c r="AA91" s="44">
        <f t="shared" si="39"/>
        <v>189</v>
      </c>
      <c r="AB91" s="44">
        <v>90</v>
      </c>
      <c r="AC91" s="44">
        <v>99</v>
      </c>
      <c r="AD91" s="44">
        <f t="shared" si="40"/>
        <v>221</v>
      </c>
      <c r="AE91" s="44">
        <v>117</v>
      </c>
      <c r="AF91" s="44">
        <v>104</v>
      </c>
      <c r="AG91" s="44">
        <f t="shared" si="41"/>
        <v>276</v>
      </c>
      <c r="AH91" s="44">
        <v>129</v>
      </c>
      <c r="AI91" s="44">
        <v>147</v>
      </c>
      <c r="AJ91" s="44">
        <f t="shared" si="42"/>
        <v>282</v>
      </c>
      <c r="AK91" s="44">
        <v>120</v>
      </c>
      <c r="AL91" s="44">
        <v>162</v>
      </c>
      <c r="AM91" s="44">
        <f t="shared" si="43"/>
        <v>426</v>
      </c>
      <c r="AN91" s="44">
        <v>199</v>
      </c>
      <c r="AO91" s="44">
        <v>227</v>
      </c>
      <c r="AP91" s="44">
        <f t="shared" si="44"/>
        <v>483</v>
      </c>
      <c r="AQ91" s="44">
        <v>237</v>
      </c>
      <c r="AR91" s="44">
        <v>246</v>
      </c>
      <c r="AS91" s="44">
        <f t="shared" si="45"/>
        <v>486</v>
      </c>
      <c r="AT91" s="44">
        <v>221</v>
      </c>
      <c r="AU91" s="44">
        <v>265</v>
      </c>
      <c r="AV91" s="44">
        <f t="shared" si="46"/>
        <v>400</v>
      </c>
      <c r="AW91" s="44">
        <v>186</v>
      </c>
      <c r="AX91" s="44">
        <v>214</v>
      </c>
      <c r="AY91" s="44">
        <f t="shared" si="47"/>
        <v>250</v>
      </c>
      <c r="AZ91" s="44">
        <v>99</v>
      </c>
      <c r="BA91" s="44">
        <v>151</v>
      </c>
      <c r="BB91" s="44">
        <f t="shared" si="48"/>
        <v>252</v>
      </c>
      <c r="BC91" s="44">
        <v>97</v>
      </c>
      <c r="BD91" s="44">
        <v>155</v>
      </c>
      <c r="BE91" s="44">
        <f t="shared" si="49"/>
        <v>260</v>
      </c>
      <c r="BF91" s="44">
        <v>72</v>
      </c>
      <c r="BG91" s="44">
        <v>188</v>
      </c>
      <c r="BH91" s="44">
        <f t="shared" si="50"/>
        <v>144</v>
      </c>
      <c r="BI91" s="44">
        <v>29</v>
      </c>
      <c r="BJ91" s="44">
        <v>115</v>
      </c>
      <c r="BK91" s="44">
        <f t="shared" si="51"/>
        <v>41</v>
      </c>
      <c r="BL91" s="44">
        <v>7</v>
      </c>
      <c r="BM91" s="44">
        <v>34</v>
      </c>
      <c r="BN91" s="44">
        <f t="shared" si="52"/>
        <v>5</v>
      </c>
      <c r="BO91" s="44">
        <v>0</v>
      </c>
      <c r="BP91" s="44">
        <v>5</v>
      </c>
      <c r="BQ91" s="44">
        <f t="shared" si="54"/>
        <v>0</v>
      </c>
      <c r="BR91" s="44">
        <v>0</v>
      </c>
      <c r="BS91" s="44">
        <v>0</v>
      </c>
    </row>
    <row r="92" spans="1:71" ht="13.5">
      <c r="A92" s="6"/>
      <c r="B92" s="8" t="s">
        <v>33</v>
      </c>
      <c r="C92" s="30">
        <f>SUM(F92,I92,L92,O92,R92,U92,X92,AA92,AD92,AG92,AJ92,AM92,AP92,AS92,AV92,AY92,BB92,BE92,BH92,BK92,BN92,BQ92)</f>
        <v>1312317</v>
      </c>
      <c r="D92" s="30">
        <f>SUM(G92,J92,M92,P92,S92,V92,Y92,AB92,AE92,AH92,AK92,AN92,AQ92,AT92,AW92,AZ92,BC92,BF92,BI92,BL92,BO92,BR92)</f>
        <v>616912</v>
      </c>
      <c r="E92" s="30">
        <f>SUM(H92,K92,N92,Q92,T92,W92,Z92,AC92,AF92,AI92,AL92,AO92,AR92,AU92,AX92,BA92,BD92,BG92,BJ92,BM92,BP92,BS92)</f>
        <v>695405</v>
      </c>
      <c r="F92" s="25">
        <f t="shared" si="53"/>
        <v>49118</v>
      </c>
      <c r="G92" s="13">
        <v>25216</v>
      </c>
      <c r="H92" s="13">
        <v>23902</v>
      </c>
      <c r="I92" s="25">
        <f t="shared" si="33"/>
        <v>56292</v>
      </c>
      <c r="J92" s="13">
        <v>28808</v>
      </c>
      <c r="K92" s="13">
        <v>27484</v>
      </c>
      <c r="L92" s="25">
        <f t="shared" si="34"/>
        <v>58893</v>
      </c>
      <c r="M92" s="13">
        <v>30314</v>
      </c>
      <c r="N92" s="13">
        <v>28579</v>
      </c>
      <c r="O92" s="25">
        <f t="shared" si="35"/>
        <v>57928</v>
      </c>
      <c r="P92" s="13">
        <v>29702</v>
      </c>
      <c r="Q92" s="13">
        <v>28226</v>
      </c>
      <c r="R92" s="25">
        <f t="shared" si="36"/>
        <v>47667</v>
      </c>
      <c r="S92" s="13">
        <v>23697</v>
      </c>
      <c r="T92" s="13">
        <v>23970</v>
      </c>
      <c r="U92" s="25">
        <f t="shared" si="37"/>
        <v>50428</v>
      </c>
      <c r="V92" s="13">
        <v>25244</v>
      </c>
      <c r="W92" s="13">
        <v>25184</v>
      </c>
      <c r="X92" s="44">
        <f t="shared" si="38"/>
        <v>59347</v>
      </c>
      <c r="Y92" s="45">
        <v>29404</v>
      </c>
      <c r="Z92" s="45">
        <v>29943</v>
      </c>
      <c r="AA92" s="44">
        <f t="shared" si="39"/>
        <v>69179</v>
      </c>
      <c r="AB92" s="45">
        <v>33863</v>
      </c>
      <c r="AC92" s="45">
        <v>35316</v>
      </c>
      <c r="AD92" s="44">
        <f t="shared" si="40"/>
        <v>77086</v>
      </c>
      <c r="AE92" s="45">
        <v>37771</v>
      </c>
      <c r="AF92" s="45">
        <v>39315</v>
      </c>
      <c r="AG92" s="44">
        <f t="shared" si="41"/>
        <v>86994</v>
      </c>
      <c r="AH92" s="45">
        <v>42411</v>
      </c>
      <c r="AI92" s="45">
        <v>44583</v>
      </c>
      <c r="AJ92" s="44">
        <f t="shared" si="42"/>
        <v>80890</v>
      </c>
      <c r="AK92" s="45">
        <v>38408</v>
      </c>
      <c r="AL92" s="45">
        <v>42482</v>
      </c>
      <c r="AM92" s="44">
        <f t="shared" si="43"/>
        <v>84157</v>
      </c>
      <c r="AN92" s="45">
        <v>40208</v>
      </c>
      <c r="AO92" s="45">
        <v>43949</v>
      </c>
      <c r="AP92" s="44">
        <f t="shared" si="44"/>
        <v>92401</v>
      </c>
      <c r="AQ92" s="45">
        <v>44477</v>
      </c>
      <c r="AR92" s="45">
        <v>47924</v>
      </c>
      <c r="AS92" s="44">
        <f t="shared" si="45"/>
        <v>105939</v>
      </c>
      <c r="AT92" s="45">
        <v>51057</v>
      </c>
      <c r="AU92" s="45">
        <v>54882</v>
      </c>
      <c r="AV92" s="44">
        <f t="shared" si="46"/>
        <v>104328</v>
      </c>
      <c r="AW92" s="45">
        <v>48911</v>
      </c>
      <c r="AX92" s="45">
        <v>55417</v>
      </c>
      <c r="AY92" s="44">
        <f>+AZ92+BA92</f>
        <v>73804</v>
      </c>
      <c r="AZ92" s="45">
        <v>31139</v>
      </c>
      <c r="BA92" s="45">
        <v>42665</v>
      </c>
      <c r="BB92" s="44">
        <f t="shared" si="48"/>
        <v>64209</v>
      </c>
      <c r="BC92" s="45">
        <v>25191</v>
      </c>
      <c r="BD92" s="45">
        <v>39018</v>
      </c>
      <c r="BE92" s="44">
        <f t="shared" si="49"/>
        <v>48498</v>
      </c>
      <c r="BF92" s="45">
        <v>16431</v>
      </c>
      <c r="BG92" s="45">
        <v>32067</v>
      </c>
      <c r="BH92" s="44">
        <f t="shared" si="50"/>
        <v>24853</v>
      </c>
      <c r="BI92" s="45">
        <v>6340</v>
      </c>
      <c r="BJ92" s="45">
        <v>18513</v>
      </c>
      <c r="BK92" s="44">
        <f t="shared" si="51"/>
        <v>7553</v>
      </c>
      <c r="BL92" s="45">
        <v>1277</v>
      </c>
      <c r="BM92" s="45">
        <v>6276</v>
      </c>
      <c r="BN92" s="44">
        <f t="shared" si="52"/>
        <v>1169</v>
      </c>
      <c r="BO92" s="45">
        <v>103</v>
      </c>
      <c r="BP92" s="45">
        <v>1066</v>
      </c>
      <c r="BQ92" s="44">
        <f t="shared" si="54"/>
        <v>11584</v>
      </c>
      <c r="BR92" s="45">
        <v>6940</v>
      </c>
      <c r="BS92" s="45">
        <v>4644</v>
      </c>
    </row>
  </sheetData>
  <sheetProtection/>
  <mergeCells count="23">
    <mergeCell ref="BK3:BM3"/>
    <mergeCell ref="BB3:BD3"/>
    <mergeCell ref="BE3:BG3"/>
    <mergeCell ref="BH3:BJ3"/>
    <mergeCell ref="AP3:AR3"/>
    <mergeCell ref="AS3:AU3"/>
    <mergeCell ref="AV3:AX3"/>
    <mergeCell ref="AJ3:AL3"/>
    <mergeCell ref="AM3:AO3"/>
    <mergeCell ref="BQ3:BS3"/>
    <mergeCell ref="C3:E3"/>
    <mergeCell ref="F3:H3"/>
    <mergeCell ref="I3:K3"/>
    <mergeCell ref="L3:N3"/>
    <mergeCell ref="O3:Q3"/>
    <mergeCell ref="BN3:BP3"/>
    <mergeCell ref="AY3:BA3"/>
    <mergeCell ref="R3:T3"/>
    <mergeCell ref="U3:W3"/>
    <mergeCell ref="X3:Z3"/>
    <mergeCell ref="AA3:AC3"/>
    <mergeCell ref="AD3:AF3"/>
    <mergeCell ref="AG3:AI3"/>
  </mergeCells>
  <printOptions/>
  <pageMargins left="0.3937007874015748" right="0.2362204724409449" top="0.2755905511811024" bottom="0.15748031496062992" header="0.15748031496062992" footer="0.2755905511811024"/>
  <pageSetup horizontalDpi="600" verticalDpi="600" orientation="landscape" paperSize="9" scale="53" r:id="rId1"/>
  <headerFooter alignWithMargins="0">
    <oddHeader>&amp;L5-1 国勢調査による年齢5歳毎人口&amp;R(単位:人)</oddHeader>
    <oddFooter>&amp;C&amp;P</oddFooter>
  </headerFooter>
  <rowBreaks count="1" manualBreakCount="1">
    <brk id="76" max="255" man="1"/>
  </rowBreaks>
  <colBreaks count="2" manualBreakCount="2">
    <brk id="26" max="65535" man="1"/>
    <brk id="5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91"/>
  <sheetViews>
    <sheetView view="pageBreakPreview" zoomScaleSheetLayoutView="100" zoomScalePageLayoutView="0" workbookViewId="0" topLeftCell="A2">
      <pane ySplit="2" topLeftCell="A76" activePane="bottomLeft" state="frozen"/>
      <selection pane="topLeft" activeCell="B2" sqref="B2"/>
      <selection pane="bottomLeft" activeCell="I84" sqref="I84"/>
    </sheetView>
  </sheetViews>
  <sheetFormatPr defaultColWidth="9.00390625" defaultRowHeight="13.5"/>
  <cols>
    <col min="1" max="1" width="5.125" style="0" customWidth="1"/>
    <col min="2" max="2" width="11.50390625" style="0" customWidth="1"/>
    <col min="3" max="3" width="8.75390625" style="0" customWidth="1"/>
    <col min="4" max="5" width="7.125" style="0" customWidth="1"/>
    <col min="6" max="6" width="8.75390625" style="0" customWidth="1"/>
    <col min="7" max="8" width="7.125" style="0" customWidth="1"/>
    <col min="9" max="9" width="8.75390625" style="0" customWidth="1"/>
    <col min="10" max="11" width="7.125" style="0" customWidth="1"/>
    <col min="12" max="12" width="8.75390625" style="0" customWidth="1"/>
    <col min="13" max="14" width="7.125" style="0" customWidth="1"/>
    <col min="15" max="15" width="6.875" style="0" bestFit="1" customWidth="1"/>
    <col min="16" max="17" width="5.25390625" style="0" customWidth="1"/>
    <col min="18" max="29" width="5.00390625" style="0" customWidth="1"/>
  </cols>
  <sheetData>
    <row r="1" ht="13.5" hidden="1"/>
    <row r="2" spans="1:26" ht="13.5">
      <c r="A2" s="16"/>
      <c r="B2" s="16"/>
      <c r="C2" s="67" t="s">
        <v>0</v>
      </c>
      <c r="D2" s="67"/>
      <c r="E2" s="67"/>
      <c r="F2" s="67" t="s">
        <v>42</v>
      </c>
      <c r="G2" s="67"/>
      <c r="H2" s="67"/>
      <c r="I2" s="67" t="s">
        <v>44</v>
      </c>
      <c r="J2" s="67"/>
      <c r="K2" s="67"/>
      <c r="L2" s="67" t="s">
        <v>43</v>
      </c>
      <c r="M2" s="67"/>
      <c r="N2" s="67"/>
      <c r="O2" s="67" t="s">
        <v>41</v>
      </c>
      <c r="P2" s="67"/>
      <c r="Q2" s="67"/>
      <c r="R2" s="67" t="s">
        <v>45</v>
      </c>
      <c r="S2" s="67"/>
      <c r="T2" s="67"/>
      <c r="U2" s="67" t="s">
        <v>46</v>
      </c>
      <c r="V2" s="67"/>
      <c r="W2" s="67"/>
      <c r="X2" s="67" t="s">
        <v>47</v>
      </c>
      <c r="Y2" s="67"/>
      <c r="Z2" s="67"/>
    </row>
    <row r="3" spans="1:26" ht="13.5">
      <c r="A3" s="18"/>
      <c r="B3" s="18"/>
      <c r="C3" s="17" t="s">
        <v>3</v>
      </c>
      <c r="D3" s="17" t="s">
        <v>1</v>
      </c>
      <c r="E3" s="17" t="s">
        <v>2</v>
      </c>
      <c r="F3" s="17" t="s">
        <v>3</v>
      </c>
      <c r="G3" s="17" t="s">
        <v>1</v>
      </c>
      <c r="H3" s="17" t="s">
        <v>2</v>
      </c>
      <c r="I3" s="17" t="s">
        <v>3</v>
      </c>
      <c r="J3" s="17" t="s">
        <v>1</v>
      </c>
      <c r="K3" s="17" t="s">
        <v>2</v>
      </c>
      <c r="L3" s="17" t="s">
        <v>3</v>
      </c>
      <c r="M3" s="17" t="s">
        <v>1</v>
      </c>
      <c r="N3" s="17" t="s">
        <v>2</v>
      </c>
      <c r="O3" s="17" t="s">
        <v>3</v>
      </c>
      <c r="P3" s="17" t="s">
        <v>1</v>
      </c>
      <c r="Q3" s="17" t="s">
        <v>2</v>
      </c>
      <c r="R3" s="17" t="s">
        <v>3</v>
      </c>
      <c r="S3" s="17" t="s">
        <v>1</v>
      </c>
      <c r="T3" s="17" t="s">
        <v>2</v>
      </c>
      <c r="U3" s="17" t="s">
        <v>3</v>
      </c>
      <c r="V3" s="17" t="s">
        <v>1</v>
      </c>
      <c r="W3" s="17" t="s">
        <v>2</v>
      </c>
      <c r="X3" s="17" t="s">
        <v>3</v>
      </c>
      <c r="Y3" s="17" t="s">
        <v>1</v>
      </c>
      <c r="Z3" s="17" t="s">
        <v>2</v>
      </c>
    </row>
    <row r="4" spans="1:29" ht="13.5">
      <c r="A4" s="4"/>
      <c r="B4" s="7" t="s">
        <v>26</v>
      </c>
      <c r="C4" s="15">
        <v>107030</v>
      </c>
      <c r="D4" s="15">
        <v>51114</v>
      </c>
      <c r="E4" s="15">
        <v>55916</v>
      </c>
      <c r="F4" s="15">
        <f>SUM('5歳毎人口'!F5,'5歳毎人口'!I5,'5歳毎人口'!L5)</f>
        <v>30427</v>
      </c>
      <c r="G4" s="15">
        <f>SUM('5歳毎人口'!G5,'5歳毎人口'!J5,'5歳毎人口'!M5)</f>
        <v>15444</v>
      </c>
      <c r="H4" s="15">
        <f>SUM('5歳毎人口'!H5,'5歳毎人口'!K5,'5歳毎人口'!N5)</f>
        <v>14983</v>
      </c>
      <c r="I4" s="15">
        <f>SUM('5歳毎人口'!O5,'5歳毎人口'!R5,'5歳毎人口'!U5,'5歳毎人口'!X5,'5歳毎人口'!AA5,'5歳毎人口'!AD5,'5歳毎人口'!AG5,'5歳毎人口'!AJ5,'5歳毎人口'!AM5,'5歳毎人口'!AP5)</f>
        <v>66835</v>
      </c>
      <c r="J4" s="15">
        <f>SUM('5歳毎人口'!P5,'5歳毎人口'!S5,'5歳毎人口'!V5,'5歳毎人口'!Y5,'5歳毎人口'!AB5,'5歳毎人口'!AE5,'5歳毎人口'!AH5,'5歳毎人口'!AK5,'5歳毎人口'!AN5,'5歳毎人口'!AQ5)</f>
        <v>31562</v>
      </c>
      <c r="K4" s="15">
        <f>SUM('5歳毎人口'!Q5,'5歳毎人口'!T5,'5歳毎人口'!W5,'5歳毎人口'!Z5,'5歳毎人口'!AC5,'5歳毎人口'!AF5,'5歳毎人口'!AI5,'5歳毎人口'!AL5,'5歳毎人口'!AO5,'5歳毎人口'!AR5)</f>
        <v>35273</v>
      </c>
      <c r="L4" s="15">
        <f>SUM('5歳毎人口'!AS5,'5歳毎人口'!AV5,'5歳毎人口'!AY5,'5歳毎人口'!BB5,'5歳毎人口'!BE5,'5歳毎人口'!BH5,'5歳毎人口'!BK5,'5歳毎人口'!BN5)</f>
        <v>9768</v>
      </c>
      <c r="M4" s="15">
        <f>SUM('5歳毎人口'!AT5,'5歳毎人口'!AW5,'5歳毎人口'!AZ5,'5歳毎人口'!BC5,'5歳毎人口'!BF5,'5歳毎人口'!BI5,'5歳毎人口'!BL5,'5歳毎人口'!BO5)</f>
        <v>4108</v>
      </c>
      <c r="N4" s="15">
        <f>SUM('5歳毎人口'!AU5,'5歳毎人口'!AX5,'5歳毎人口'!BA5,'5歳毎人口'!BD5,'5歳毎人口'!BG5,'5歳毎人口'!BJ5,'5歳毎人口'!BM5,'5歳毎人口'!BP5)</f>
        <v>5660</v>
      </c>
      <c r="O4" s="9">
        <f>SUM(O5:O10)</f>
        <v>0</v>
      </c>
      <c r="P4" s="9">
        <f>SUM(P5:P10)</f>
        <v>0</v>
      </c>
      <c r="Q4" s="9">
        <f>SUM(Q5:Q10)</f>
        <v>0</v>
      </c>
      <c r="R4" s="19">
        <f>ROUND(F4/($C4-$O4)%,1)</f>
        <v>28.4</v>
      </c>
      <c r="S4" s="19">
        <f>+G4/($D4-$P4)%</f>
        <v>30.214813945298744</v>
      </c>
      <c r="T4" s="19">
        <f>+H4/($E4-$Q4)%</f>
        <v>26.795550468559984</v>
      </c>
      <c r="U4" s="19">
        <f>+I4/($C4-$O4)%</f>
        <v>62.445108847986546</v>
      </c>
      <c r="V4" s="19">
        <f>+J4/($D4-$P4)%</f>
        <v>61.748249012012366</v>
      </c>
      <c r="W4" s="19">
        <f>+K4/($E4-$Q4)%</f>
        <v>63.08212318477717</v>
      </c>
      <c r="X4" s="19">
        <f>+L4/($C4-$O4)%</f>
        <v>9.126413155190134</v>
      </c>
      <c r="Y4" s="19">
        <f>+M4/($D4-$P4)%</f>
        <v>8.036937042688892</v>
      </c>
      <c r="Z4" s="19">
        <f>+N4/($E4-$Q4)%</f>
        <v>10.122326346662852</v>
      </c>
      <c r="AA4" s="21">
        <f>SUM(R4,U4,X4)</f>
        <v>99.97152200317669</v>
      </c>
      <c r="AB4" s="21">
        <f>SUM(S4,V4,Y4)</f>
        <v>100</v>
      </c>
      <c r="AC4" s="21">
        <f>SUM(T4,W4,Z4)</f>
        <v>100</v>
      </c>
    </row>
    <row r="5" spans="1:29" ht="13.5">
      <c r="A5" s="5" t="s">
        <v>24</v>
      </c>
      <c r="B5" s="3" t="s">
        <v>27</v>
      </c>
      <c r="C5" s="11">
        <v>65261</v>
      </c>
      <c r="D5" s="43">
        <v>31133</v>
      </c>
      <c r="E5" s="43">
        <v>34128</v>
      </c>
      <c r="F5" s="43">
        <f>SUM('5歳毎人口'!F6,'5歳毎人口'!I6,'5歳毎人口'!L6)</f>
        <v>17718</v>
      </c>
      <c r="G5" s="43">
        <f>SUM('5歳毎人口'!G6,'5歳毎人口'!J6,'5歳毎人口'!M6)</f>
        <v>8924</v>
      </c>
      <c r="H5" s="43">
        <f>SUM('5歳毎人口'!H6,'5歳毎人口'!K6,'5歳毎人口'!N6)</f>
        <v>8794</v>
      </c>
      <c r="I5" s="44">
        <f>SUM('5歳毎人口'!O6,'5歳毎人口'!R6,'5歳毎人口'!U6,'5歳毎人口'!X6,'5歳毎人口'!AA6,'5歳毎人口'!AD6,'5歳毎人口'!AG6,'5歳毎人口'!AJ6,'5歳毎人口'!AM6,'5歳毎人口'!AP6)</f>
        <v>42200</v>
      </c>
      <c r="J5" s="44">
        <f>SUM('5歳毎人口'!P6,'5歳毎人口'!S6,'5歳毎人口'!V6,'5歳毎人口'!Y6,'5歳毎人口'!AB6,'5歳毎人口'!AE6,'5歳毎人口'!AH6,'5歳毎人口'!AK6,'5歳毎人口'!AN6,'5歳毎人口'!AQ6)</f>
        <v>20019</v>
      </c>
      <c r="K5" s="20">
        <f>SUM('5歳毎人口'!Q6,'5歳毎人口'!T6,'5歳毎人口'!W6,'5歳毎人口'!Z6,'5歳毎人口'!AC6,'5歳毎人口'!AF6,'5歳毎人口'!AI6,'5歳毎人口'!AL6,'5歳毎人口'!AO6,'5歳毎人口'!AR6)</f>
        <v>22181</v>
      </c>
      <c r="L5" s="11">
        <f>SUM('5歳毎人口'!AS6,'5歳毎人口'!AV6,'5歳毎人口'!AY6,'5歳毎人口'!BB6,'5歳毎人口'!BE6,'5歳毎人口'!BH6,'5歳毎人口'!BK6,'5歳毎人口'!BN6)</f>
        <v>5343</v>
      </c>
      <c r="M5" s="11">
        <f>SUM('5歳毎人口'!AT6,'5歳毎人口'!AW6,'5歳毎人口'!AZ6,'5歳毎人口'!BC6,'5歳毎人口'!BF6,'5歳毎人口'!BI6,'5歳毎人口'!BL6,'5歳毎人口'!BO6)</f>
        <v>2190</v>
      </c>
      <c r="N5" s="11">
        <f>SUM('5歳毎人口'!AU6,'5歳毎人口'!AX6,'5歳毎人口'!BA6,'5歳毎人口'!BD6,'5歳毎人口'!BG6,'5歳毎人口'!BJ6,'5歳毎人口'!BM6,'5歳毎人口'!BP6)</f>
        <v>3153</v>
      </c>
      <c r="O5" s="11"/>
      <c r="P5" s="11"/>
      <c r="Q5" s="11"/>
      <c r="R5" s="36">
        <f>+F5/($C5-$O5)%</f>
        <v>27.149446070394262</v>
      </c>
      <c r="S5" s="36">
        <f>+G5/($D5-$P5)%</f>
        <v>28.664118459512416</v>
      </c>
      <c r="T5" s="36">
        <f>+H5/($E5-$Q5)%</f>
        <v>25.76769807782466</v>
      </c>
      <c r="U5" s="36">
        <f>+I5/($C5-$O5)%</f>
        <v>64.66342838755152</v>
      </c>
      <c r="V5" s="36">
        <f>+J5/($D5-$P5)%</f>
        <v>64.30154498442168</v>
      </c>
      <c r="W5" s="36">
        <f>+K5/($E5-$Q5)%</f>
        <v>64.99355368026255</v>
      </c>
      <c r="X5" s="36">
        <f>+L5/($C5-$O5)%</f>
        <v>8.187125542054213</v>
      </c>
      <c r="Y5" s="36">
        <f>+M5/($D5-$P5)%</f>
        <v>7.034336556065911</v>
      </c>
      <c r="Z5" s="36">
        <f>+N5/($E5-$Q5)%</f>
        <v>9.2387482419128</v>
      </c>
      <c r="AA5" s="22">
        <f aca="true" t="shared" si="0" ref="AA5:AA10">SUM(R5,U5,X5)</f>
        <v>100</v>
      </c>
      <c r="AB5" s="22">
        <f aca="true" t="shared" si="1" ref="AB5:AB10">SUM(S5,V5,Y5)</f>
        <v>100</v>
      </c>
      <c r="AC5" s="22">
        <f aca="true" t="shared" si="2" ref="AC5:AC10">SUM(T5,W5,Z5)</f>
        <v>100.00000000000001</v>
      </c>
    </row>
    <row r="6" spans="1:29" ht="13.5">
      <c r="A6" s="5" t="s">
        <v>25</v>
      </c>
      <c r="B6" s="3" t="s">
        <v>28</v>
      </c>
      <c r="C6" s="11">
        <v>8886</v>
      </c>
      <c r="D6" s="43">
        <v>4327</v>
      </c>
      <c r="E6" s="43">
        <v>4559</v>
      </c>
      <c r="F6" s="43">
        <f>SUM('5歳毎人口'!F7,'5歳毎人口'!I7,'5歳毎人口'!L7)</f>
        <v>2380</v>
      </c>
      <c r="G6" s="43">
        <f>SUM('5歳毎人口'!G7,'5歳毎人口'!J7,'5歳毎人口'!M7)</f>
        <v>1251</v>
      </c>
      <c r="H6" s="43">
        <f>SUM('5歳毎人口'!H7,'5歳毎人口'!K7,'5歳毎人口'!N7)</f>
        <v>1129</v>
      </c>
      <c r="I6" s="44">
        <f>SUM('5歳毎人口'!O7,'5歳毎人口'!R7,'5歳毎人口'!U7,'5歳毎人口'!X7,'5歳毎人口'!AA7,'5歳毎人口'!AD7,'5歳毎人口'!AG7,'5歳毎人口'!AJ7,'5歳毎人口'!AM7,'5歳毎人口'!AP7)</f>
        <v>5650</v>
      </c>
      <c r="J6" s="44">
        <v>2717</v>
      </c>
      <c r="K6" s="20">
        <f>SUM('5歳毎人口'!Q7,'5歳毎人口'!T7,'5歳毎人口'!W7,'5歳毎人口'!Z7,'5歳毎人口'!AC7,'5歳毎人口'!AF7,'5歳毎人口'!AI7,'5歳毎人口'!AL7,'5歳毎人口'!AO7,'5歳毎人口'!AR7)</f>
        <v>2951</v>
      </c>
      <c r="L6" s="11">
        <f>SUM('5歳毎人口'!AS7,'5歳毎人口'!AV7,'5歳毎人口'!AY7,'5歳毎人口'!BB7,'5歳毎人口'!BE7,'5歳毎人口'!BH7,'5歳毎人口'!BK7,'5歳毎人口'!BN7)</f>
        <v>856</v>
      </c>
      <c r="M6" s="11">
        <f>SUM('5歳毎人口'!AT7,'5歳毎人口'!AW7,'5歳毎人口'!AZ7,'5歳毎人口'!BC7,'5歳毎人口'!BF7,'5歳毎人口'!BI7,'5歳毎人口'!BL7,'5歳毎人口'!BO7)</f>
        <v>377</v>
      </c>
      <c r="N6" s="11">
        <f>SUM('5歳毎人口'!AU7,'5歳毎人口'!AX7,'5歳毎人口'!BA7,'5歳毎人口'!BD7,'5歳毎人口'!BG7,'5歳毎人口'!BJ7,'5歳毎人口'!BM7,'5歳毎人口'!BP7)</f>
        <v>479</v>
      </c>
      <c r="O6" s="11"/>
      <c r="P6" s="11"/>
      <c r="Q6" s="11"/>
      <c r="R6" s="36">
        <f aca="true" t="shared" si="3" ref="R6:R11">+F6/($C6-$O6)%</f>
        <v>26.78370470402881</v>
      </c>
      <c r="S6" s="36">
        <f aca="true" t="shared" si="4" ref="S6:S11">+G6/($D6-$P6)%</f>
        <v>28.911486018026345</v>
      </c>
      <c r="T6" s="36">
        <f aca="true" t="shared" si="5" ref="T6:T11">+H6/($E6-$Q6)%</f>
        <v>24.76420267602544</v>
      </c>
      <c r="U6" s="36">
        <f aca="true" t="shared" si="6" ref="U6:U11">+I6/($C6-$O6)%</f>
        <v>63.583164528471755</v>
      </c>
      <c r="V6" s="36">
        <f aca="true" t="shared" si="7" ref="V6:V11">+J6/($D6-$P6)%</f>
        <v>62.79177259070949</v>
      </c>
      <c r="W6" s="36">
        <f aca="true" t="shared" si="8" ref="W6:W11">+K6/($E6-$Q6)%</f>
        <v>64.72910726036412</v>
      </c>
      <c r="X6" s="36">
        <f aca="true" t="shared" si="9" ref="X6:X11">+L6/($C6-$O6)%</f>
        <v>9.633130767499438</v>
      </c>
      <c r="Y6" s="36">
        <f aca="true" t="shared" si="10" ref="Y6:Y11">+M6/($D6-$P6)%</f>
        <v>8.712733995840074</v>
      </c>
      <c r="Z6" s="36">
        <f aca="true" t="shared" si="11" ref="Z6:Z11">+N6/($E6-$Q6)%</f>
        <v>10.50669006361044</v>
      </c>
      <c r="AA6" s="22">
        <f t="shared" si="0"/>
        <v>100</v>
      </c>
      <c r="AB6" s="22">
        <f t="shared" si="1"/>
        <v>100.4159926045759</v>
      </c>
      <c r="AC6" s="22">
        <f t="shared" si="2"/>
        <v>99.99999999999999</v>
      </c>
    </row>
    <row r="7" spans="1:29" ht="13.5">
      <c r="A7" s="5"/>
      <c r="B7" s="3" t="s">
        <v>29</v>
      </c>
      <c r="C7" s="11">
        <v>6148</v>
      </c>
      <c r="D7" s="43">
        <v>2910</v>
      </c>
      <c r="E7" s="43">
        <v>3238</v>
      </c>
      <c r="F7" s="43">
        <f>SUM('5歳毎人口'!F8,'5歳毎人口'!I8,'5歳毎人口'!L8)</f>
        <v>1795</v>
      </c>
      <c r="G7" s="43">
        <f>SUM('5歳毎人口'!G8,'5歳毎人口'!J8,'5歳毎人口'!M8)</f>
        <v>922</v>
      </c>
      <c r="H7" s="43">
        <f>SUM('5歳毎人口'!H8,'5歳毎人口'!K8,'5歳毎人口'!N8)</f>
        <v>873</v>
      </c>
      <c r="I7" s="44">
        <f>SUM('5歳毎人口'!O8,'5歳毎人口'!R8,'5歳毎人口'!U8,'5歳毎人口'!X8,'5歳毎人口'!AA8,'5歳毎人口'!AD8,'5歳毎人口'!AG8,'5歳毎人口'!AJ8,'5歳毎人口'!AM8,'5歳毎人口'!AP8)</f>
        <v>3749</v>
      </c>
      <c r="J7" s="44">
        <f>SUM('5歳毎人口'!P8,'5歳毎人口'!S8,'5歳毎人口'!V8,'5歳毎人口'!Y8,'5歳毎人口'!AB8,'5歳毎人口'!AE8,'5歳毎人口'!AH8,'5歳毎人口'!AK8,'5歳毎人口'!AN8,'5歳毎人口'!AQ8)</f>
        <v>1732</v>
      </c>
      <c r="K7" s="20">
        <f>SUM('5歳毎人口'!Q8,'5歳毎人口'!T8,'5歳毎人口'!W8,'5歳毎人口'!Z8,'5歳毎人口'!AC8,'5歳毎人口'!AF8,'5歳毎人口'!AI8,'5歳毎人口'!AL8,'5歳毎人口'!AO8,'5歳毎人口'!AR8)</f>
        <v>2017</v>
      </c>
      <c r="L7" s="11">
        <f>SUM('5歳毎人口'!AS8,'5歳毎人口'!AV8,'5歳毎人口'!AY8,'5歳毎人口'!BB8,'5歳毎人口'!BE8,'5歳毎人口'!BH8,'5歳毎人口'!BK8,'5歳毎人口'!BN8)</f>
        <v>604</v>
      </c>
      <c r="M7" s="11">
        <f>SUM('5歳毎人口'!AT8,'5歳毎人口'!AW8,'5歳毎人口'!AZ8,'5歳毎人口'!BC8,'5歳毎人口'!BF8,'5歳毎人口'!BI8,'5歳毎人口'!BL8,'5歳毎人口'!BO8)</f>
        <v>256</v>
      </c>
      <c r="N7" s="11">
        <f>SUM('5歳毎人口'!AU8,'5歳毎人口'!AX8,'5歳毎人口'!BA8,'5歳毎人口'!BD8,'5歳毎人口'!BG8,'5歳毎人口'!BJ8,'5歳毎人口'!BM8,'5歳毎人口'!BP8)</f>
        <v>348</v>
      </c>
      <c r="O7" s="11"/>
      <c r="P7" s="11"/>
      <c r="Q7" s="11"/>
      <c r="R7" s="36">
        <f t="shared" si="3"/>
        <v>29.196486662329214</v>
      </c>
      <c r="S7" s="36">
        <f t="shared" si="4"/>
        <v>31.683848797250857</v>
      </c>
      <c r="T7" s="36">
        <f t="shared" si="5"/>
        <v>26.961087090796784</v>
      </c>
      <c r="U7" s="36">
        <f t="shared" si="6"/>
        <v>60.97918022121015</v>
      </c>
      <c r="V7" s="36">
        <f t="shared" si="7"/>
        <v>59.518900343642606</v>
      </c>
      <c r="W7" s="36">
        <f t="shared" si="8"/>
        <v>62.29153798641136</v>
      </c>
      <c r="X7" s="36">
        <f t="shared" si="9"/>
        <v>9.824333116460638</v>
      </c>
      <c r="Y7" s="36">
        <f t="shared" si="10"/>
        <v>8.797250859106528</v>
      </c>
      <c r="Z7" s="36">
        <f t="shared" si="11"/>
        <v>10.747374922791845</v>
      </c>
      <c r="AA7" s="22">
        <f t="shared" si="0"/>
        <v>100</v>
      </c>
      <c r="AB7" s="22">
        <f t="shared" si="1"/>
        <v>99.99999999999999</v>
      </c>
      <c r="AC7" s="22">
        <f t="shared" si="2"/>
        <v>100</v>
      </c>
    </row>
    <row r="8" spans="1:29" ht="13.5">
      <c r="A8" s="5"/>
      <c r="B8" s="3" t="s">
        <v>30</v>
      </c>
      <c r="C8" s="11">
        <v>8182</v>
      </c>
      <c r="D8" s="43">
        <v>3912</v>
      </c>
      <c r="E8" s="43">
        <v>4270</v>
      </c>
      <c r="F8" s="43">
        <f>SUM('5歳毎人口'!F9,'5歳毎人口'!I9,'5歳毎人口'!L9)</f>
        <v>2521</v>
      </c>
      <c r="G8" s="43">
        <f>SUM('5歳毎人口'!G9,'5歳毎人口'!J9,'5歳毎人口'!M9)</f>
        <v>1262</v>
      </c>
      <c r="H8" s="43">
        <f>SUM('5歳毎人口'!H9,'5歳毎人口'!K9,'5歳毎人口'!N9)</f>
        <v>1259</v>
      </c>
      <c r="I8" s="44">
        <f>SUM('5歳毎人口'!O9,'5歳毎人口'!R9,'5歳毎人口'!U9,'5歳毎人口'!X9,'5歳毎人口'!AA9,'5歳毎人口'!AD9,'5歳毎人口'!AG9,'5歳毎人口'!AJ9,'5歳毎人口'!AM9,'5歳毎人口'!AP9)</f>
        <v>4689</v>
      </c>
      <c r="J8" s="44">
        <f>SUM('5歳毎人口'!P9,'5歳毎人口'!S9,'5歳毎人口'!V9,'5歳毎人口'!Y9,'5歳毎人口'!AB9,'5歳毎人口'!AE9,'5歳毎人口'!AH9,'5歳毎人口'!AK9,'5歳毎人口'!AN9,'5歳毎人口'!AQ9)</f>
        <v>2237</v>
      </c>
      <c r="K8" s="20">
        <f>SUM('5歳毎人口'!Q9,'5歳毎人口'!T9,'5歳毎人口'!W9,'5歳毎人口'!Z9,'5歳毎人口'!AC9,'5歳毎人口'!AF9,'5歳毎人口'!AI9,'5歳毎人口'!AL9,'5歳毎人口'!AO9,'5歳毎人口'!AR9)</f>
        <v>2452</v>
      </c>
      <c r="L8" s="11">
        <f>SUM('5歳毎人口'!AS9,'5歳毎人口'!AV9,'5歳毎人口'!AY9,'5歳毎人口'!BB9,'5歳毎人口'!BE9,'5歳毎人口'!BH9,'5歳毎人口'!BK9,'5歳毎人口'!BN9)</f>
        <v>972</v>
      </c>
      <c r="M8" s="11">
        <f>SUM('5歳毎人口'!AT9,'5歳毎人口'!AW9,'5歳毎人口'!AZ9,'5歳毎人口'!BC9,'5歳毎人口'!BF9,'5歳毎人口'!BI9,'5歳毎人口'!BL9,'5歳毎人口'!BO9)</f>
        <v>413</v>
      </c>
      <c r="N8" s="11">
        <f>SUM('5歳毎人口'!AU9,'5歳毎人口'!AX9,'5歳毎人口'!BA9,'5歳毎人口'!BD9,'5歳毎人口'!BG9,'5歳毎人口'!BJ9,'5歳毎人口'!BM9,'5歳毎人口'!BP9)</f>
        <v>559</v>
      </c>
      <c r="O8" s="11"/>
      <c r="P8" s="11"/>
      <c r="Q8" s="11"/>
      <c r="R8" s="36">
        <f t="shared" si="3"/>
        <v>30.811537521388416</v>
      </c>
      <c r="S8" s="36">
        <f t="shared" si="4"/>
        <v>32.259713701431494</v>
      </c>
      <c r="T8" s="36">
        <f t="shared" si="5"/>
        <v>29.4847775175644</v>
      </c>
      <c r="U8" s="36">
        <f t="shared" si="6"/>
        <v>57.30872647274506</v>
      </c>
      <c r="V8" s="36">
        <f t="shared" si="7"/>
        <v>57.18302658486708</v>
      </c>
      <c r="W8" s="36">
        <f t="shared" si="8"/>
        <v>57.42388758782201</v>
      </c>
      <c r="X8" s="36">
        <f t="shared" si="9"/>
        <v>11.879736005866537</v>
      </c>
      <c r="Y8" s="36">
        <f t="shared" si="10"/>
        <v>10.557259713701432</v>
      </c>
      <c r="Z8" s="36">
        <f t="shared" si="11"/>
        <v>13.091334894613583</v>
      </c>
      <c r="AA8" s="22">
        <f t="shared" si="0"/>
        <v>100</v>
      </c>
      <c r="AB8" s="22">
        <f t="shared" si="1"/>
        <v>100</v>
      </c>
      <c r="AC8" s="22">
        <f t="shared" si="2"/>
        <v>99.99999999999999</v>
      </c>
    </row>
    <row r="9" spans="1:29" ht="13.5">
      <c r="A9" s="5"/>
      <c r="B9" s="3" t="s">
        <v>31</v>
      </c>
      <c r="C9" s="11">
        <v>10768</v>
      </c>
      <c r="D9" s="43">
        <v>5132</v>
      </c>
      <c r="E9" s="43">
        <v>5636</v>
      </c>
      <c r="F9" s="43">
        <f>SUM('5歳毎人口'!F10,'5歳毎人口'!I10,'5歳毎人口'!L10)</f>
        <v>3236</v>
      </c>
      <c r="G9" s="43">
        <f>SUM('5歳毎人口'!G10,'5歳毎人口'!J10,'5歳毎人口'!M10)</f>
        <v>1635</v>
      </c>
      <c r="H9" s="43">
        <f>SUM('5歳毎人口'!H10,'5歳毎人口'!K10,'5歳毎人口'!N10)</f>
        <v>1601</v>
      </c>
      <c r="I9" s="44">
        <f>SUM('5歳毎人口'!O10,'5歳毎人口'!R10,'5歳毎人口'!U10,'5歳毎人口'!X10,'5歳毎人口'!AA10,'5歳毎人口'!AD10,'5歳毎人口'!AG10,'5歳毎人口'!AJ10,'5歳毎人口'!AM10,'5歳毎人口'!AP10)</f>
        <v>6273</v>
      </c>
      <c r="J9" s="44">
        <f>SUM('5歳毎人口'!P10,'5歳毎人口'!S10,'5歳毎人口'!V10,'5歳毎人口'!Y10,'5歳毎人口'!AB10,'5歳毎人口'!AE10,'5歳毎人口'!AH10,'5歳毎人口'!AK10,'5歳毎人口'!AN10,'5歳毎人口'!AQ10)</f>
        <v>2945</v>
      </c>
      <c r="K9" s="20">
        <f>SUM('5歳毎人口'!Q10,'5歳毎人口'!T10,'5歳毎人口'!W10,'5歳毎人口'!Z10,'5歳毎人口'!AC10,'5歳毎人口'!AF10,'5歳毎人口'!AI10,'5歳毎人口'!AL10,'5歳毎人口'!AO10,'5歳毎人口'!AR10)</f>
        <v>3328</v>
      </c>
      <c r="L9" s="11">
        <f>SUM('5歳毎人口'!AS10,'5歳毎人口'!AV10,'5歳毎人口'!AY10,'5歳毎人口'!BB10,'5歳毎人口'!BE10,'5歳毎人口'!BH10,'5歳毎人口'!BK10,'5歳毎人口'!BN10)</f>
        <v>1259</v>
      </c>
      <c r="M9" s="11">
        <f>SUM('5歳毎人口'!AT10,'5歳毎人口'!AW10,'5歳毎人口'!AZ10,'5歳毎人口'!BC10,'5歳毎人口'!BF10,'5歳毎人口'!BI10,'5歳毎人口'!BL10,'5歳毎人口'!BO10)</f>
        <v>552</v>
      </c>
      <c r="N9" s="11">
        <f>SUM('5歳毎人口'!AU10,'5歳毎人口'!AX10,'5歳毎人口'!BA10,'5歳毎人口'!BD10,'5歳毎人口'!BG10,'5歳毎人口'!BJ10,'5歳毎人口'!BM10,'5歳毎人口'!BP10)</f>
        <v>707</v>
      </c>
      <c r="O9" s="11"/>
      <c r="P9" s="11"/>
      <c r="Q9" s="11"/>
      <c r="R9" s="36">
        <f t="shared" si="3"/>
        <v>30.052005943536404</v>
      </c>
      <c r="S9" s="36">
        <f t="shared" si="4"/>
        <v>31.858924395947</v>
      </c>
      <c r="T9" s="36">
        <f t="shared" si="5"/>
        <v>28.40667139815472</v>
      </c>
      <c r="U9" s="36">
        <f t="shared" si="6"/>
        <v>58.25594353640415</v>
      </c>
      <c r="V9" s="36">
        <f t="shared" si="7"/>
        <v>57.385035074045206</v>
      </c>
      <c r="W9" s="36">
        <f t="shared" si="8"/>
        <v>59.048970901348476</v>
      </c>
      <c r="X9" s="36">
        <f t="shared" si="9"/>
        <v>11.692050520059434</v>
      </c>
      <c r="Y9" s="36">
        <f t="shared" si="10"/>
        <v>10.756040530007795</v>
      </c>
      <c r="Z9" s="36">
        <f t="shared" si="11"/>
        <v>12.544357700496807</v>
      </c>
      <c r="AA9" s="22">
        <f t="shared" si="0"/>
        <v>100</v>
      </c>
      <c r="AB9" s="22">
        <f t="shared" si="1"/>
        <v>100</v>
      </c>
      <c r="AC9" s="22">
        <f t="shared" si="2"/>
        <v>100</v>
      </c>
    </row>
    <row r="10" spans="1:29" ht="13.5">
      <c r="A10" s="5"/>
      <c r="B10" s="3" t="s">
        <v>32</v>
      </c>
      <c r="C10" s="11">
        <v>7785</v>
      </c>
      <c r="D10" s="43">
        <v>3700</v>
      </c>
      <c r="E10" s="43">
        <v>4085</v>
      </c>
      <c r="F10" s="43">
        <f>SUM('5歳毎人口'!F11,'5歳毎人口'!I11,'5歳毎人口'!L11)</f>
        <v>2777</v>
      </c>
      <c r="G10" s="43">
        <f>SUM('5歳毎人口'!G11,'5歳毎人口'!J11,'5歳毎人口'!M11)</f>
        <v>1450</v>
      </c>
      <c r="H10" s="43">
        <f>SUM('5歳毎人口'!H11,'5歳毎人口'!K11,'5歳毎人口'!N11)</f>
        <v>1327</v>
      </c>
      <c r="I10" s="44">
        <f>SUM('5歳毎人口'!O11,'5歳毎人口'!R11,'5歳毎人口'!U11,'5歳毎人口'!X11,'5歳毎人口'!AA11,'5歳毎人口'!AD11,'5歳毎人口'!AG11,'5歳毎人口'!AJ11,'5歳毎人口'!AM11,'5歳毎人口'!AP11)</f>
        <v>4274</v>
      </c>
      <c r="J10" s="44">
        <f>SUM('5歳毎人口'!P11,'5歳毎人口'!S11,'5歳毎人口'!V11,'5歳毎人口'!Y11,'5歳毎人口'!AB11,'5歳毎人口'!AE11,'5歳毎人口'!AH11,'5歳毎人口'!AK11,'5歳毎人口'!AN11,'5歳毎人口'!AQ11)</f>
        <v>1930</v>
      </c>
      <c r="K10" s="20">
        <f>SUM('5歳毎人口'!Q11,'5歳毎人口'!T11,'5歳毎人口'!W11,'5歳毎人口'!Z11,'5歳毎人口'!AC11,'5歳毎人口'!AF11,'5歳毎人口'!AI11,'5歳毎人口'!AL11,'5歳毎人口'!AO11,'5歳毎人口'!AR11)</f>
        <v>2344</v>
      </c>
      <c r="L10" s="11">
        <f>SUM('5歳毎人口'!AS11,'5歳毎人口'!AV11,'5歳毎人口'!AY11,'5歳毎人口'!BB11,'5歳毎人口'!BE11,'5歳毎人口'!BH11,'5歳毎人口'!BK11,'5歳毎人口'!BN11)</f>
        <v>734</v>
      </c>
      <c r="M10" s="11">
        <f>SUM('5歳毎人口'!AT11,'5歳毎人口'!AW11,'5歳毎人口'!AZ11,'5歳毎人口'!BC11,'5歳毎人口'!BF11,'5歳毎人口'!BI11,'5歳毎人口'!BL11,'5歳毎人口'!BO11)</f>
        <v>320</v>
      </c>
      <c r="N10" s="11">
        <f>SUM('5歳毎人口'!AU11,'5歳毎人口'!AX11,'5歳毎人口'!BA11,'5歳毎人口'!BD11,'5歳毎人口'!BG11,'5歳毎人口'!BJ11,'5歳毎人口'!BM11,'5歳毎人口'!BP11)</f>
        <v>414</v>
      </c>
      <c r="O10" s="11"/>
      <c r="P10" s="11"/>
      <c r="Q10" s="11"/>
      <c r="R10" s="36">
        <f t="shared" si="3"/>
        <v>35.67116249197174</v>
      </c>
      <c r="S10" s="36">
        <f t="shared" si="4"/>
        <v>39.189189189189186</v>
      </c>
      <c r="T10" s="36">
        <f t="shared" si="5"/>
        <v>32.48470012239902</v>
      </c>
      <c r="U10" s="36">
        <f t="shared" si="6"/>
        <v>54.90044958253051</v>
      </c>
      <c r="V10" s="36">
        <f t="shared" si="7"/>
        <v>52.16216216216216</v>
      </c>
      <c r="W10" s="36">
        <f t="shared" si="8"/>
        <v>57.38066095471236</v>
      </c>
      <c r="X10" s="36">
        <f t="shared" si="9"/>
        <v>9.428387925497752</v>
      </c>
      <c r="Y10" s="36">
        <f t="shared" si="10"/>
        <v>8.64864864864865</v>
      </c>
      <c r="Z10" s="36">
        <f t="shared" si="11"/>
        <v>10.134638922888616</v>
      </c>
      <c r="AA10" s="22">
        <f t="shared" si="0"/>
        <v>100</v>
      </c>
      <c r="AB10" s="22">
        <f t="shared" si="1"/>
        <v>100</v>
      </c>
      <c r="AC10" s="22">
        <f t="shared" si="2"/>
        <v>99.99999999999999</v>
      </c>
    </row>
    <row r="11" spans="1:29" ht="13.5">
      <c r="A11" s="6"/>
      <c r="B11" s="8" t="s">
        <v>33</v>
      </c>
      <c r="C11" s="13">
        <v>1570245</v>
      </c>
      <c r="D11" s="45">
        <v>747971</v>
      </c>
      <c r="E11" s="45">
        <v>822274</v>
      </c>
      <c r="F11" s="45">
        <f>SUM('5歳毎人口'!F12,'5歳毎人口'!I12,'5歳毎人口'!L12)</f>
        <v>439298</v>
      </c>
      <c r="G11" s="45">
        <f>SUM('5歳毎人口'!G12,'5歳毎人口'!J12,'5歳毎人口'!M12)</f>
        <v>223412</v>
      </c>
      <c r="H11" s="45">
        <f>SUM('5歳毎人口'!H12,'5歳毎人口'!K12,'5歳毎人口'!N12)</f>
        <v>215886</v>
      </c>
      <c r="I11" s="45">
        <f>SUM('5歳毎人口'!O12,'5歳毎人口'!R12,'5歳毎人口'!U12,'5歳毎人口'!X12,'5歳毎人口'!AA12,'5歳毎人口'!AD12,'5歳毎人口'!AG12,'5歳毎人口'!AJ12,'5歳毎人口'!AM12,'5歳毎人口'!AP12)</f>
        <v>1002416</v>
      </c>
      <c r="J11" s="45">
        <f>SUM('5歳毎人口'!P12,'5歳毎人口'!S12,'5歳毎人口'!V12,'5歳毎人口'!Y12,'5歳毎人口'!AB12,'5歳毎人口'!AE12,'5歳毎人口'!AH12,'5歳毎人口'!AK12,'5歳毎人口'!AN12,'5歳毎人口'!AQ12)</f>
        <v>469224</v>
      </c>
      <c r="K11" s="13">
        <f>SUM('5歳毎人口'!Q12,'5歳毎人口'!T12,'5歳毎人口'!W12,'5歳毎人口'!Z12,'5歳毎人口'!AC12,'5歳毎人口'!AF12,'5歳毎人口'!AI12,'5歳毎人口'!AL12,'5歳毎人口'!AO12,'5歳毎人口'!AR12)</f>
        <v>533192</v>
      </c>
      <c r="L11" s="13">
        <f>SUM('5歳毎人口'!AS12,'5歳毎人口'!AV12,'5歳毎人口'!AY12,'5歳毎人口'!BB12,'5歳毎人口'!BE12,'5歳毎人口'!BH12,'5歳毎人口'!BK12,'5歳毎人口'!BN12)</f>
        <v>128531</v>
      </c>
      <c r="M11" s="13">
        <f>SUM('5歳毎人口'!AT12,'5歳毎人口'!AW12,'5歳毎人口'!AZ12,'5歳毎人口'!BC12,'5歳毎人口'!BF12,'5歳毎人口'!BI12,'5歳毎人口'!BL12,'5歳毎人口'!BO12)</f>
        <v>55335</v>
      </c>
      <c r="N11" s="13">
        <f>SUM('5歳毎人口'!AU12,'5歳毎人口'!AX12,'5歳毎人口'!BA12,'5歳毎人口'!BD12,'5歳毎人口'!BG12,'5歳毎人口'!BJ12,'5歳毎人口'!BM12,'5歳毎人口'!BP12)</f>
        <v>73196</v>
      </c>
      <c r="O11" s="13">
        <v>0</v>
      </c>
      <c r="P11" s="13">
        <v>0</v>
      </c>
      <c r="Q11" s="13">
        <v>0</v>
      </c>
      <c r="R11" s="37">
        <f t="shared" si="3"/>
        <v>27.97639858748157</v>
      </c>
      <c r="S11" s="37">
        <f t="shared" si="4"/>
        <v>29.86907246403938</v>
      </c>
      <c r="T11" s="37">
        <f t="shared" si="5"/>
        <v>26.254752065613165</v>
      </c>
      <c r="U11" s="37">
        <f t="shared" si="6"/>
        <v>63.83819085556712</v>
      </c>
      <c r="V11" s="37">
        <f t="shared" si="7"/>
        <v>62.7329134418313</v>
      </c>
      <c r="W11" s="37">
        <f t="shared" si="8"/>
        <v>64.84359228189145</v>
      </c>
      <c r="X11" s="37">
        <f t="shared" si="9"/>
        <v>8.185410556951304</v>
      </c>
      <c r="Y11" s="37">
        <f t="shared" si="10"/>
        <v>7.3980140941293175</v>
      </c>
      <c r="Z11" s="37">
        <f t="shared" si="11"/>
        <v>8.901655652495398</v>
      </c>
      <c r="AA11" s="21">
        <f aca="true" t="shared" si="12" ref="AA11:AC12">SUM(R11,U11,X11)</f>
        <v>100</v>
      </c>
      <c r="AB11" s="21">
        <f t="shared" si="12"/>
        <v>100</v>
      </c>
      <c r="AC11" s="21">
        <f t="shared" si="12"/>
        <v>100</v>
      </c>
    </row>
    <row r="12" spans="1:29" ht="13.5">
      <c r="A12" s="4"/>
      <c r="B12" s="7" t="s">
        <v>26</v>
      </c>
      <c r="C12" s="15">
        <v>114822</v>
      </c>
      <c r="D12" s="46">
        <v>54956</v>
      </c>
      <c r="E12" s="46">
        <v>59866</v>
      </c>
      <c r="F12" s="46">
        <f>SUM('5歳毎人口'!F13,'5歳毎人口'!I13,'5歳毎人口'!L13)</f>
        <v>30418</v>
      </c>
      <c r="G12" s="46">
        <f>SUM('5歳毎人口'!G13,'5歳毎人口'!J13,'5歳毎人口'!M13)</f>
        <v>15452</v>
      </c>
      <c r="H12" s="46">
        <f>SUM('5歳毎人口'!H13,'5歳毎人口'!K13,'5歳毎人口'!N13)</f>
        <v>14966</v>
      </c>
      <c r="I12" s="46">
        <f>SUM('5歳毎人口'!O13,'5歳毎人口'!R13,'5歳毎人口'!U13,'5歳毎人口'!X13,'5歳毎人口'!AA13,'5歳毎人口'!AD13,'5歳毎人口'!AG13,'5歳毎人口'!AJ13,'5歳毎人口'!AM13,'5歳毎人口'!AP13)</f>
        <v>72905</v>
      </c>
      <c r="J12" s="46">
        <f>SUM('5歳毎人口'!P13,'5歳毎人口'!S13,'5歳毎人口'!V13,'5歳毎人口'!Y13,'5歳毎人口'!AB13,'5歳毎人口'!AE13,'5歳毎人口'!AH13,'5歳毎人口'!AK13,'5歳毎人口'!AN13,'5歳毎人口'!AQ13)</f>
        <v>34752</v>
      </c>
      <c r="K12" s="15">
        <f>SUM('5歳毎人口'!Q13,'5歳毎人口'!T13,'5歳毎人口'!W13,'5歳毎人口'!Z13,'5歳毎人口'!AC13,'5歳毎人口'!AF13,'5歳毎人口'!AI13,'5歳毎人口'!AL13,'5歳毎人口'!AO13,'5歳毎人口'!AR13)</f>
        <v>38153</v>
      </c>
      <c r="L12" s="15">
        <f>SUM('5歳毎人口'!AS13,'5歳毎人口'!AV13,'5歳毎人口'!AY13,'5歳毎人口'!BB13,'5歳毎人口'!BE13,'5歳毎人口'!BH13,'5歳毎人口'!BK13,'5歳毎人口'!BN13)</f>
        <v>11498</v>
      </c>
      <c r="M12" s="15">
        <f>SUM('5歳毎人口'!AT13,'5歳毎人口'!AW13,'5歳毎人口'!AZ13,'5歳毎人口'!BC13,'5歳毎人口'!BF13,'5歳毎人口'!BI13,'5歳毎人口'!BL13,'5歳毎人口'!BO13)</f>
        <v>4751</v>
      </c>
      <c r="N12" s="15">
        <f>SUM('5歳毎人口'!AU13,'5歳毎人口'!AX13,'5歳毎人口'!BA13,'5歳毎人口'!BD13,'5歳毎人口'!BG13,'5歳毎人口'!BJ13,'5歳毎人口'!BM13,'5歳毎人口'!BP13)</f>
        <v>6747</v>
      </c>
      <c r="O12" s="9">
        <f>SUM(O13:O18)</f>
        <v>1</v>
      </c>
      <c r="P12" s="9">
        <f>SUM(P13:P18)</f>
        <v>1</v>
      </c>
      <c r="Q12" s="9">
        <f>SUM(Q13:Q18)</f>
        <v>0</v>
      </c>
      <c r="R12" s="19">
        <f>+F12/($C12-$O12)%</f>
        <v>26.491669642312818</v>
      </c>
      <c r="S12" s="19">
        <f>+G12/($D12-$P12)%</f>
        <v>28.11755072331908</v>
      </c>
      <c r="T12" s="19">
        <f>+H12/($E12-$Q12)%</f>
        <v>24.99916480138977</v>
      </c>
      <c r="U12" s="19">
        <f>+I12/($C12-$O12)%</f>
        <v>63.494482716576236</v>
      </c>
      <c r="V12" s="19">
        <f>+J12/($D12-$P12)%</f>
        <v>63.23719406787372</v>
      </c>
      <c r="W12" s="19">
        <f>+K12/($E12-$Q12)%</f>
        <v>63.73066515217319</v>
      </c>
      <c r="X12" s="19">
        <f>+L12/($C12-$O12)%</f>
        <v>10.013847641110946</v>
      </c>
      <c r="Y12" s="19">
        <f>+M12/($D12-$P12)%</f>
        <v>8.645255208807207</v>
      </c>
      <c r="Z12" s="19">
        <f>+N12/($E12-$Q12)%</f>
        <v>11.270170046437043</v>
      </c>
      <c r="AA12" s="21">
        <f t="shared" si="12"/>
        <v>100</v>
      </c>
      <c r="AB12" s="21">
        <f t="shared" si="12"/>
        <v>100</v>
      </c>
      <c r="AC12" s="21">
        <f t="shared" si="12"/>
        <v>100</v>
      </c>
    </row>
    <row r="13" spans="1:29" ht="13.5">
      <c r="A13" s="5" t="s">
        <v>24</v>
      </c>
      <c r="B13" s="3" t="s">
        <v>27</v>
      </c>
      <c r="C13" s="11">
        <v>73341</v>
      </c>
      <c r="D13" s="43">
        <v>35145</v>
      </c>
      <c r="E13" s="43">
        <v>38196</v>
      </c>
      <c r="F13" s="43">
        <f>SUM('5歳毎人口'!F14,'5歳毎人口'!I14,'5歳毎人口'!L14)</f>
        <v>19587</v>
      </c>
      <c r="G13" s="43">
        <f>SUM('5歳毎人口'!G14,'5歳毎人口'!J14,'5歳毎人口'!M14)</f>
        <v>9868</v>
      </c>
      <c r="H13" s="43">
        <f>SUM('5歳毎人口'!H14,'5歳毎人口'!K14,'5歳毎人口'!N14)</f>
        <v>9719</v>
      </c>
      <c r="I13" s="44">
        <f>SUM('5歳毎人口'!O14,'5歳毎人口'!R14,'5歳毎人口'!U14,'5歳毎人口'!X14,'5歳毎人口'!AA14,'5歳毎人口'!AD14,'5歳毎人口'!AG14,'5歳毎人口'!AJ14,'5歳毎人口'!AM14,'5歳毎人口'!AP14)</f>
        <v>47141</v>
      </c>
      <c r="J13" s="44">
        <f>SUM('5歳毎人口'!P14,'5歳毎人口'!S14,'5歳毎人口'!V14,'5歳毎人口'!Y14,'5歳毎人口'!AB14,'5歳毎人口'!AE14,'5歳毎人口'!AH14,'5歳毎人口'!AK14,'5歳毎人口'!AN14,'5歳毎人口'!AQ14)</f>
        <v>22586</v>
      </c>
      <c r="K13" s="20">
        <f>SUM('5歳毎人口'!Q14,'5歳毎人口'!T14,'5歳毎人口'!W14,'5歳毎人口'!Z14,'5歳毎人口'!AC14,'5歳毎人口'!AF14,'5歳毎人口'!AI14,'5歳毎人口'!AL14,'5歳毎人口'!AO14,'5歳毎人口'!AR14)</f>
        <v>24555</v>
      </c>
      <c r="L13" s="11">
        <f>SUM('5歳毎人口'!AS14,'5歳毎人口'!AV14,'5歳毎人口'!AY14,'5歳毎人口'!BB14,'5歳毎人口'!BE14,'5歳毎人口'!BH14,'5歳毎人口'!BK14,'5歳毎人口'!BN14)</f>
        <v>6613</v>
      </c>
      <c r="M13" s="11">
        <f>SUM('5歳毎人口'!AT14,'5歳毎人口'!AW14,'5歳毎人口'!AZ14,'5歳毎人口'!BC14,'5歳毎人口'!BF14,'5歳毎人口'!BI14,'5歳毎人口'!BL14,'5歳毎人口'!BO14)</f>
        <v>2691</v>
      </c>
      <c r="N13" s="11">
        <f>SUM('5歳毎人口'!AU14,'5歳毎人口'!AX14,'5歳毎人口'!BA14,'5歳毎人口'!BD14,'5歳毎人口'!BG14,'5歳毎人口'!BJ14,'5歳毎人口'!BM14,'5歳毎人口'!BP14)</f>
        <v>3922</v>
      </c>
      <c r="O13" s="11"/>
      <c r="P13" s="11"/>
      <c r="Q13" s="11"/>
      <c r="R13" s="36">
        <f>+F13/($C13-$O13)%</f>
        <v>26.7067533848734</v>
      </c>
      <c r="S13" s="36">
        <f>+G13/($D13-$P13)%</f>
        <v>28.07796272585005</v>
      </c>
      <c r="T13" s="36">
        <f>+H13/($E13-$Q13)%</f>
        <v>25.445072782490314</v>
      </c>
      <c r="U13" s="36">
        <f>+I13/($C13-$O13)%</f>
        <v>64.2764620062448</v>
      </c>
      <c r="V13" s="36">
        <f>+J13/($D13-$P13)%</f>
        <v>64.26518708208849</v>
      </c>
      <c r="W13" s="36">
        <f>+K13/($E13-$Q13)%</f>
        <v>64.28683631793905</v>
      </c>
      <c r="X13" s="36">
        <f>+L13/($C13-$O13)%</f>
        <v>9.0167846088818</v>
      </c>
      <c r="Y13" s="36">
        <f>+M13/($D13-$P13)%</f>
        <v>7.65685019206146</v>
      </c>
      <c r="Z13" s="36">
        <f>+N13/($E13-$Q13)%</f>
        <v>10.268090899570636</v>
      </c>
      <c r="AA13" s="22">
        <f aca="true" t="shared" si="13" ref="AA13:AA18">SUM(R13,U13,X13)</f>
        <v>100</v>
      </c>
      <c r="AB13" s="22">
        <f aca="true" t="shared" si="14" ref="AB13:AB18">SUM(S13,V13,Y13)</f>
        <v>100</v>
      </c>
      <c r="AC13" s="22">
        <f aca="true" t="shared" si="15" ref="AC13:AC18">SUM(T13,W13,Z13)</f>
        <v>100</v>
      </c>
    </row>
    <row r="14" spans="1:29" ht="13.5">
      <c r="A14" s="5" t="s">
        <v>34</v>
      </c>
      <c r="B14" s="3" t="s">
        <v>28</v>
      </c>
      <c r="C14" s="11">
        <v>9426</v>
      </c>
      <c r="D14" s="43">
        <v>4574</v>
      </c>
      <c r="E14" s="43">
        <v>4852</v>
      </c>
      <c r="F14" s="43">
        <f>SUM('5歳毎人口'!F15,'5歳毎人口'!I15,'5歳毎人口'!L15)</f>
        <v>2412</v>
      </c>
      <c r="G14" s="43">
        <f>SUM('5歳毎人口'!G15,'5歳毎人口'!J15,'5歳毎人口'!M15)</f>
        <v>1241</v>
      </c>
      <c r="H14" s="43">
        <f>SUM('5歳毎人口'!H15,'5歳毎人口'!K15,'5歳毎人口'!N15)</f>
        <v>1171</v>
      </c>
      <c r="I14" s="44">
        <f>SUM('5歳毎人口'!O15,'5歳毎人口'!R15,'5歳毎人口'!U15,'5歳毎人口'!X15,'5歳毎人口'!AA15,'5歳毎人口'!AD15,'5歳毎人口'!AG15,'5歳毎人口'!AJ15,'5歳毎人口'!AM15,'5歳毎人口'!AP15)</f>
        <v>6044</v>
      </c>
      <c r="J14" s="44">
        <f>SUM('5歳毎人口'!P15,'5歳毎人口'!S15,'5歳毎人口'!V15,'5歳毎人口'!Y15,'5歳毎人口'!AB15,'5歳毎人口'!AE15,'5歳毎人口'!AH15,'5歳毎人口'!AK15,'5歳毎人口'!AN15,'5歳毎人口'!AQ15)</f>
        <v>2908</v>
      </c>
      <c r="K14" s="20">
        <f>SUM('5歳毎人口'!Q15,'5歳毎人口'!T15,'5歳毎人口'!W15,'5歳毎人口'!Z15,'5歳毎人口'!AC15,'5歳毎人口'!AF15,'5歳毎人口'!AI15,'5歳毎人口'!AL15,'5歳毎人口'!AO15,'5歳毎人口'!AR15)</f>
        <v>3136</v>
      </c>
      <c r="L14" s="11">
        <f>SUM('5歳毎人口'!AS15,'5歳毎人口'!AV15,'5歳毎人口'!AY15,'5歳毎人口'!BB15,'5歳毎人口'!BE15,'5歳毎人口'!BH15,'5歳毎人口'!BK15,'5歳毎人口'!BN15)</f>
        <v>969</v>
      </c>
      <c r="M14" s="11">
        <f>SUM('5歳毎人口'!AT15,'5歳毎人口'!AW15,'5歳毎人口'!AZ15,'5歳毎人口'!BC15,'5歳毎人口'!BF15,'5歳毎人口'!BI15,'5歳毎人口'!BL15,'5歳毎人口'!BO15)</f>
        <v>424</v>
      </c>
      <c r="N14" s="11">
        <f>SUM('5歳毎人口'!AU15,'5歳毎人口'!AX15,'5歳毎人口'!BA15,'5歳毎人口'!BD15,'5歳毎人口'!BG15,'5歳毎人口'!BJ15,'5歳毎人口'!BM15,'5歳毎人口'!BP15)</f>
        <v>545</v>
      </c>
      <c r="O14" s="11">
        <v>1</v>
      </c>
      <c r="P14" s="11">
        <v>1</v>
      </c>
      <c r="Q14" s="11">
        <f>+O14-P14</f>
        <v>0</v>
      </c>
      <c r="R14" s="36">
        <f aca="true" t="shared" si="16" ref="R14:R19">+F14/($C14-$O14)%</f>
        <v>25.591511936339522</v>
      </c>
      <c r="S14" s="36">
        <f aca="true" t="shared" si="17" ref="S14:S19">+G14/($D14-$P14)%</f>
        <v>27.13754646840149</v>
      </c>
      <c r="T14" s="36">
        <f aca="true" t="shared" si="18" ref="T14:T19">+H14/($E14-$Q14)%</f>
        <v>24.13437757625721</v>
      </c>
      <c r="U14" s="36">
        <f aca="true" t="shared" si="19" ref="U14:U19">+I14/($C14-$O14)%</f>
        <v>64.12732095490716</v>
      </c>
      <c r="V14" s="36">
        <f aca="true" t="shared" si="20" ref="V14:V19">+J14/($D14-$P14)%</f>
        <v>63.59064071725345</v>
      </c>
      <c r="W14" s="36">
        <f aca="true" t="shared" si="21" ref="W14:W19">+K14/($E14-$Q14)%</f>
        <v>64.63314097279472</v>
      </c>
      <c r="X14" s="36">
        <f aca="true" t="shared" si="22" ref="X14:X19">+L14/($C14-$O14)%</f>
        <v>10.281167108753316</v>
      </c>
      <c r="Y14" s="36">
        <f aca="true" t="shared" si="23" ref="Y14:Y19">+M14/($D14-$P14)%</f>
        <v>9.27181281434507</v>
      </c>
      <c r="Z14" s="36">
        <f aca="true" t="shared" si="24" ref="Z14:Z19">+N14/($E14-$Q14)%</f>
        <v>11.232481450948061</v>
      </c>
      <c r="AA14" s="22">
        <f t="shared" si="13"/>
        <v>100</v>
      </c>
      <c r="AB14" s="22">
        <f t="shared" si="14"/>
        <v>100.00000000000001</v>
      </c>
      <c r="AC14" s="22">
        <f t="shared" si="15"/>
        <v>99.99999999999999</v>
      </c>
    </row>
    <row r="15" spans="1:29" ht="13.5">
      <c r="A15" s="5"/>
      <c r="B15" s="3" t="s">
        <v>29</v>
      </c>
      <c r="C15" s="11">
        <v>5842</v>
      </c>
      <c r="D15" s="43">
        <v>2798</v>
      </c>
      <c r="E15" s="43">
        <v>3044</v>
      </c>
      <c r="F15" s="43">
        <f>SUM('5歳毎人口'!F16,'5歳毎人口'!I16,'5歳毎人口'!L16)</f>
        <v>1473</v>
      </c>
      <c r="G15" s="43">
        <f>SUM('5歳毎人口'!G16,'5歳毎人口'!J16,'5歳毎人口'!M16)</f>
        <v>766</v>
      </c>
      <c r="H15" s="43">
        <f>SUM('5歳毎人口'!H16,'5歳毎人口'!K16,'5歳毎人口'!N16)</f>
        <v>707</v>
      </c>
      <c r="I15" s="44">
        <f>SUM('5歳毎人口'!O16,'5歳毎人口'!R16,'5歳毎人口'!U16,'5歳毎人口'!X16,'5歳毎人口'!AA16,'5歳毎人口'!AD16,'5歳毎人口'!AG16,'5歳毎人口'!AJ16,'5歳毎人口'!AM16,'5歳毎人口'!AP16)</f>
        <v>3695</v>
      </c>
      <c r="J15" s="44">
        <f>SUM('5歳毎人口'!P16,'5歳毎人口'!S16,'5歳毎人口'!V16,'5歳毎人口'!Y16,'5歳毎人口'!AB16,'5歳毎人口'!AE16,'5歳毎人口'!AH16,'5歳毎人口'!AK16,'5歳毎人口'!AN16,'5歳毎人口'!AQ16)</f>
        <v>1742</v>
      </c>
      <c r="K15" s="20">
        <f>SUM('5歳毎人口'!Q16,'5歳毎人口'!T16,'5歳毎人口'!W16,'5歳毎人口'!Z16,'5歳毎人口'!AC16,'5歳毎人口'!AF16,'5歳毎人口'!AI16,'5歳毎人口'!AL16,'5歳毎人口'!AO16,'5歳毎人口'!AR16)</f>
        <v>1953</v>
      </c>
      <c r="L15" s="11">
        <f>SUM('5歳毎人口'!AS16,'5歳毎人口'!AV16,'5歳毎人口'!AY16,'5歳毎人口'!BB16,'5歳毎人口'!BE16,'5歳毎人口'!BH16,'5歳毎人口'!BK16,'5歳毎人口'!BN16)</f>
        <v>674</v>
      </c>
      <c r="M15" s="11">
        <f>SUM('5歳毎人口'!AT16,'5歳毎人口'!AW16,'5歳毎人口'!AZ16,'5歳毎人口'!BC16,'5歳毎人口'!BF16,'5歳毎人口'!BI16,'5歳毎人口'!BL16,'5歳毎人口'!BO16)</f>
        <v>290</v>
      </c>
      <c r="N15" s="11">
        <f>SUM('5歳毎人口'!AU16,'5歳毎人口'!AX16,'5歳毎人口'!BA16,'5歳毎人口'!BD16,'5歳毎人口'!BG16,'5歳毎人口'!BJ16,'5歳毎人口'!BM16,'5歳毎人口'!BP16)</f>
        <v>384</v>
      </c>
      <c r="O15" s="11"/>
      <c r="P15" s="11"/>
      <c r="Q15" s="11"/>
      <c r="R15" s="36">
        <f t="shared" si="16"/>
        <v>25.213967819239986</v>
      </c>
      <c r="S15" s="36">
        <f t="shared" si="17"/>
        <v>27.376697641172264</v>
      </c>
      <c r="T15" s="36">
        <f t="shared" si="18"/>
        <v>23.226018396846253</v>
      </c>
      <c r="U15" s="36">
        <f t="shared" si="19"/>
        <v>63.24888736733995</v>
      </c>
      <c r="V15" s="36">
        <f t="shared" si="20"/>
        <v>62.25875625446748</v>
      </c>
      <c r="W15" s="36">
        <f t="shared" si="21"/>
        <v>64.15900131406045</v>
      </c>
      <c r="X15" s="36">
        <f t="shared" si="22"/>
        <v>11.537144813420062</v>
      </c>
      <c r="Y15" s="36">
        <f t="shared" si="23"/>
        <v>10.364546104360258</v>
      </c>
      <c r="Z15" s="36">
        <f t="shared" si="24"/>
        <v>12.614980289093298</v>
      </c>
      <c r="AA15" s="22">
        <f t="shared" si="13"/>
        <v>99.99999999999999</v>
      </c>
      <c r="AB15" s="22">
        <f t="shared" si="14"/>
        <v>100</v>
      </c>
      <c r="AC15" s="22">
        <f t="shared" si="15"/>
        <v>100</v>
      </c>
    </row>
    <row r="16" spans="1:29" ht="13.5">
      <c r="A16" s="5"/>
      <c r="B16" s="3" t="s">
        <v>30</v>
      </c>
      <c r="C16" s="11">
        <v>7978</v>
      </c>
      <c r="D16" s="43">
        <v>3809</v>
      </c>
      <c r="E16" s="43">
        <v>4169</v>
      </c>
      <c r="F16" s="43">
        <f>SUM('5歳毎人口'!F17,'5歳毎人口'!I17,'5歳毎人口'!L17)</f>
        <v>2039</v>
      </c>
      <c r="G16" s="43">
        <f>SUM('5歳毎人口'!G17,'5歳毎人口'!J17,'5歳毎人口'!M17)</f>
        <v>1056</v>
      </c>
      <c r="H16" s="43">
        <f>SUM('5歳毎人口'!H17,'5歳毎人口'!K17,'5歳毎人口'!N17)</f>
        <v>983</v>
      </c>
      <c r="I16" s="44">
        <f>SUM('5歳毎人口'!O17,'5歳毎人口'!R17,'5歳毎人口'!U17,'5歳毎人口'!X17,'5歳毎人口'!AA17,'5歳毎人口'!AD17,'5歳毎人口'!AG17,'5歳毎人口'!AJ17,'5歳毎人口'!AM17,'5歳毎人口'!AP17)</f>
        <v>4914</v>
      </c>
      <c r="J16" s="44">
        <f>SUM('5歳毎人口'!P17,'5歳毎人口'!S17,'5歳毎人口'!V17,'5歳毎人口'!Y17,'5歳毎人口'!AB17,'5歳毎人口'!AE17,'5歳毎人口'!AH17,'5歳毎人口'!AK17,'5歳毎人口'!AN17,'5歳毎人口'!AQ17)</f>
        <v>2339</v>
      </c>
      <c r="K16" s="20">
        <f>SUM('5歳毎人口'!Q17,'5歳毎人口'!T17,'5歳毎人口'!W17,'5歳毎人口'!Z17,'5歳毎人口'!AC17,'5歳毎人口'!AF17,'5歳毎人口'!AI17,'5歳毎人口'!AL17,'5歳毎人口'!AO17,'5歳毎人口'!AR17)</f>
        <v>2575</v>
      </c>
      <c r="L16" s="11">
        <f>SUM('5歳毎人口'!AS17,'5歳毎人口'!AV17,'5歳毎人口'!AY17,'5歳毎人口'!BB17,'5歳毎人口'!BE17,'5歳毎人口'!BH17,'5歳毎人口'!BK17,'5歳毎人口'!BN17)</f>
        <v>1025</v>
      </c>
      <c r="M16" s="11">
        <f>SUM('5歳毎人口'!AT17,'5歳毎人口'!AW17,'5歳毎人口'!AZ17,'5歳毎人口'!BC17,'5歳毎人口'!BF17,'5歳毎人口'!BI17,'5歳毎人口'!BL17,'5歳毎人口'!BO17)</f>
        <v>414</v>
      </c>
      <c r="N16" s="11">
        <f>SUM('5歳毎人口'!AU17,'5歳毎人口'!AX17,'5歳毎人口'!BA17,'5歳毎人口'!BD17,'5歳毎人口'!BG17,'5歳毎人口'!BJ17,'5歳毎人口'!BM17,'5歳毎人口'!BP17)</f>
        <v>611</v>
      </c>
      <c r="O16" s="11"/>
      <c r="P16" s="11"/>
      <c r="Q16" s="11"/>
      <c r="R16" s="36">
        <f t="shared" si="16"/>
        <v>25.557783905740788</v>
      </c>
      <c r="S16" s="36">
        <f t="shared" si="17"/>
        <v>27.723812024153318</v>
      </c>
      <c r="T16" s="36">
        <f t="shared" si="18"/>
        <v>23.578795874310387</v>
      </c>
      <c r="U16" s="36">
        <f t="shared" si="19"/>
        <v>61.59438455753322</v>
      </c>
      <c r="V16" s="36">
        <f t="shared" si="20"/>
        <v>61.40719348910475</v>
      </c>
      <c r="W16" s="36">
        <f t="shared" si="21"/>
        <v>61.76541136963301</v>
      </c>
      <c r="X16" s="36">
        <f t="shared" si="22"/>
        <v>12.847831536725996</v>
      </c>
      <c r="Y16" s="36">
        <f t="shared" si="23"/>
        <v>10.868994486741926</v>
      </c>
      <c r="Z16" s="36">
        <f t="shared" si="24"/>
        <v>14.65579275605661</v>
      </c>
      <c r="AA16" s="22">
        <f t="shared" si="13"/>
        <v>100</v>
      </c>
      <c r="AB16" s="22">
        <f t="shared" si="14"/>
        <v>99.99999999999999</v>
      </c>
      <c r="AC16" s="22">
        <f t="shared" si="15"/>
        <v>100.00000000000001</v>
      </c>
    </row>
    <row r="17" spans="1:29" ht="13.5">
      <c r="A17" s="5"/>
      <c r="B17" s="3" t="s">
        <v>31</v>
      </c>
      <c r="C17" s="11">
        <v>10645</v>
      </c>
      <c r="D17" s="43">
        <v>5095</v>
      </c>
      <c r="E17" s="43">
        <v>5550</v>
      </c>
      <c r="F17" s="43">
        <f>SUM('5歳毎人口'!F18,'5歳毎人口'!I18,'5歳毎人口'!L18)</f>
        <v>2750</v>
      </c>
      <c r="G17" s="43">
        <f>SUM('5歳毎人口'!G18,'5歳毎人口'!J18,'5歳毎人口'!M18)</f>
        <v>1416</v>
      </c>
      <c r="H17" s="43">
        <f>SUM('5歳毎人口'!H18,'5歳毎人口'!K18,'5歳毎人口'!N18)</f>
        <v>1334</v>
      </c>
      <c r="I17" s="44">
        <f>SUM('5歳毎人口'!O18,'5歳毎人口'!R18,'5歳毎人口'!U18,'5歳毎人口'!X18,'5歳毎人口'!AA18,'5歳毎人口'!AD18,'5歳毎人口'!AG18,'5歳毎人口'!AJ18,'5歳毎人口'!AM18,'5歳毎人口'!AP18)</f>
        <v>6482</v>
      </c>
      <c r="J17" s="44">
        <f>SUM('5歳毎人口'!P18,'5歳毎人口'!S18,'5歳毎人口'!V18,'5歳毎人口'!Y18,'5歳毎人口'!AB18,'5歳毎人口'!AE18,'5歳毎人口'!AH18,'5歳毎人口'!AK18,'5歳毎人口'!AN18,'5歳毎人口'!AQ18)</f>
        <v>3071</v>
      </c>
      <c r="K17" s="20">
        <f>SUM('5歳毎人口'!Q18,'5歳毎人口'!T18,'5歳毎人口'!W18,'5歳毎人口'!Z18,'5歳毎人口'!AC18,'5歳毎人口'!AF18,'5歳毎人口'!AI18,'5歳毎人口'!AL18,'5歳毎人口'!AO18,'5歳毎人口'!AR18)</f>
        <v>3411</v>
      </c>
      <c r="L17" s="11">
        <f>SUM('5歳毎人口'!AS18,'5歳毎人口'!AV18,'5歳毎人口'!AY18,'5歳毎人口'!BB18,'5歳毎人口'!BE18,'5歳毎人口'!BH18,'5歳毎人口'!BK18,'5歳毎人口'!BN18)</f>
        <v>1413</v>
      </c>
      <c r="M17" s="11">
        <f>SUM('5歳毎人口'!AT18,'5歳毎人口'!AW18,'5歳毎人口'!AZ18,'5歳毎人口'!BC18,'5歳毎人口'!BF18,'5歳毎人口'!BI18,'5歳毎人口'!BL18,'5歳毎人口'!BO18)</f>
        <v>608</v>
      </c>
      <c r="N17" s="11">
        <f>SUM('5歳毎人口'!AU18,'5歳毎人口'!AX18,'5歳毎人口'!BA18,'5歳毎人口'!BD18,'5歳毎人口'!BG18,'5歳毎人口'!BJ18,'5歳毎人口'!BM18,'5歳毎人口'!BP18)</f>
        <v>805</v>
      </c>
      <c r="O17" s="11"/>
      <c r="P17" s="11"/>
      <c r="Q17" s="11"/>
      <c r="R17" s="36">
        <f t="shared" si="16"/>
        <v>25.833724753405352</v>
      </c>
      <c r="S17" s="36">
        <f t="shared" si="17"/>
        <v>27.79195289499509</v>
      </c>
      <c r="T17" s="36">
        <f t="shared" si="18"/>
        <v>24.036036036036037</v>
      </c>
      <c r="U17" s="36">
        <f t="shared" si="19"/>
        <v>60.892437764208545</v>
      </c>
      <c r="V17" s="36">
        <f t="shared" si="20"/>
        <v>60.2747791952895</v>
      </c>
      <c r="W17" s="36">
        <f t="shared" si="21"/>
        <v>61.45945945945946</v>
      </c>
      <c r="X17" s="36">
        <f t="shared" si="22"/>
        <v>13.273837482386096</v>
      </c>
      <c r="Y17" s="36">
        <f t="shared" si="23"/>
        <v>11.933267909715406</v>
      </c>
      <c r="Z17" s="36">
        <f t="shared" si="24"/>
        <v>14.504504504504505</v>
      </c>
      <c r="AA17" s="22">
        <f t="shared" si="13"/>
        <v>100</v>
      </c>
      <c r="AB17" s="22">
        <f t="shared" si="14"/>
        <v>100</v>
      </c>
      <c r="AC17" s="22">
        <f t="shared" si="15"/>
        <v>100.00000000000001</v>
      </c>
    </row>
    <row r="18" spans="1:29" ht="13.5">
      <c r="A18" s="5"/>
      <c r="B18" s="3" t="s">
        <v>32</v>
      </c>
      <c r="C18" s="11">
        <v>7590</v>
      </c>
      <c r="D18" s="43">
        <v>3535</v>
      </c>
      <c r="E18" s="43">
        <v>4055</v>
      </c>
      <c r="F18" s="43">
        <f>SUM('5歳毎人口'!F19,'5歳毎人口'!I19,'5歳毎人口'!L19)</f>
        <v>2157</v>
      </c>
      <c r="G18" s="43">
        <f>SUM('5歳毎人口'!G19,'5歳毎人口'!J19,'5歳毎人口'!M19)</f>
        <v>1105</v>
      </c>
      <c r="H18" s="43">
        <f>SUM('5歳毎人口'!H19,'5歳毎人口'!K19,'5歳毎人口'!N19)</f>
        <v>1052</v>
      </c>
      <c r="I18" s="44">
        <f>SUM('5歳毎人口'!O19,'5歳毎人口'!R19,'5歳毎人口'!U19,'5歳毎人口'!X19,'5歳毎人口'!AA19,'5歳毎人口'!AD19,'5歳毎人口'!AG19,'5歳毎人口'!AJ19,'5歳毎人口'!AM19,'5歳毎人口'!AP19)</f>
        <v>4629</v>
      </c>
      <c r="J18" s="44">
        <f>SUM('5歳毎人口'!P19,'5歳毎人口'!S19,'5歳毎人口'!V19,'5歳毎人口'!Y19,'5歳毎人口'!AB19,'5歳毎人口'!AE19,'5歳毎人口'!AH19,'5歳毎人口'!AK19,'5歳毎人口'!AN19,'5歳毎人口'!AQ19)</f>
        <v>2106</v>
      </c>
      <c r="K18" s="20">
        <f>SUM('5歳毎人口'!Q19,'5歳毎人口'!T19,'5歳毎人口'!W19,'5歳毎人口'!Z19,'5歳毎人口'!AC19,'5歳毎人口'!AF19,'5歳毎人口'!AI19,'5歳毎人口'!AL19,'5歳毎人口'!AO19,'5歳毎人口'!AR19)</f>
        <v>2523</v>
      </c>
      <c r="L18" s="11">
        <f>SUM('5歳毎人口'!AS19,'5歳毎人口'!AV19,'5歳毎人口'!AY19,'5歳毎人口'!BB19,'5歳毎人口'!BE19,'5歳毎人口'!BH19,'5歳毎人口'!BK19,'5歳毎人口'!BN19)</f>
        <v>804</v>
      </c>
      <c r="M18" s="11">
        <f>SUM('5歳毎人口'!AT19,'5歳毎人口'!AW19,'5歳毎人口'!AZ19,'5歳毎人口'!BC19,'5歳毎人口'!BF19,'5歳毎人口'!BI19,'5歳毎人口'!BL19,'5歳毎人口'!BO19)</f>
        <v>324</v>
      </c>
      <c r="N18" s="11">
        <f>SUM('5歳毎人口'!AU19,'5歳毎人口'!AX19,'5歳毎人口'!BA19,'5歳毎人口'!BD19,'5歳毎人口'!BG19,'5歳毎人口'!BJ19,'5歳毎人口'!BM19,'5歳毎人口'!BP19)</f>
        <v>480</v>
      </c>
      <c r="O18" s="11"/>
      <c r="P18" s="11"/>
      <c r="Q18" s="11"/>
      <c r="R18" s="36">
        <f t="shared" si="16"/>
        <v>28.41897233201581</v>
      </c>
      <c r="S18" s="36">
        <f t="shared" si="17"/>
        <v>31.258840169731258</v>
      </c>
      <c r="T18" s="36">
        <f t="shared" si="18"/>
        <v>25.94327990135635</v>
      </c>
      <c r="U18" s="36">
        <f t="shared" si="19"/>
        <v>60.98814229249012</v>
      </c>
      <c r="V18" s="36">
        <f t="shared" si="20"/>
        <v>59.575671852899575</v>
      </c>
      <c r="W18" s="36">
        <f t="shared" si="21"/>
        <v>62.21948212083848</v>
      </c>
      <c r="X18" s="36">
        <f t="shared" si="22"/>
        <v>10.59288537549407</v>
      </c>
      <c r="Y18" s="36">
        <f t="shared" si="23"/>
        <v>9.165487977369166</v>
      </c>
      <c r="Z18" s="36">
        <f t="shared" si="24"/>
        <v>11.837237977805179</v>
      </c>
      <c r="AA18" s="22">
        <f t="shared" si="13"/>
        <v>100</v>
      </c>
      <c r="AB18" s="22">
        <f t="shared" si="14"/>
        <v>100</v>
      </c>
      <c r="AC18" s="22">
        <f t="shared" si="15"/>
        <v>100</v>
      </c>
    </row>
    <row r="19" spans="1:29" ht="13.5">
      <c r="A19" s="6"/>
      <c r="B19" s="8" t="s">
        <v>33</v>
      </c>
      <c r="C19" s="13">
        <v>1571912</v>
      </c>
      <c r="D19" s="45">
        <v>750418</v>
      </c>
      <c r="E19" s="45">
        <v>821494</v>
      </c>
      <c r="F19" s="45">
        <f>SUM('5歳毎人口'!F20,'5歳毎人口'!I20,'5歳毎人口'!L20)</f>
        <v>403824</v>
      </c>
      <c r="G19" s="45">
        <f>SUM('5歳毎人口'!G20,'5歳毎人口'!J20,'5歳毎人口'!M20)</f>
        <v>206108</v>
      </c>
      <c r="H19" s="45">
        <f>SUM('5歳毎人口'!H20,'5歳毎人口'!K20,'5歳毎人口'!N20)</f>
        <v>197716</v>
      </c>
      <c r="I19" s="45">
        <f>SUM('5歳毎人口'!O20,'5歳毎人口'!R20,'5歳毎人口'!U20,'5歳毎人口'!X20,'5歳毎人口'!AA20,'5歳毎人口'!AD20,'5歳毎人口'!AG20,'5歳毎人口'!AJ20,'5歳毎人口'!AM20,'5歳毎人口'!AP20)</f>
        <v>1019301</v>
      </c>
      <c r="J19" s="45">
        <f>SUM('5歳毎人口'!P20,'5歳毎人口'!S20,'5歳毎人口'!V20,'5歳毎人口'!Y20,'5歳毎人口'!AB20,'5歳毎人口'!AE20,'5歳毎人口'!AH20,'5歳毎人口'!AK20,'5歳毎人口'!AN20,'5歳毎人口'!AQ20)</f>
        <v>481583</v>
      </c>
      <c r="K19" s="13">
        <f>SUM('5歳毎人口'!Q20,'5歳毎人口'!T20,'5歳毎人口'!W20,'5歳毎人口'!Z20,'5歳毎人口'!AC20,'5歳毎人口'!AF20,'5歳毎人口'!AI20,'5歳毎人口'!AL20,'5歳毎人口'!AO20,'5歳毎人口'!AR20)</f>
        <v>537718</v>
      </c>
      <c r="L19" s="13">
        <f>SUM('5歳毎人口'!AS20,'5歳毎人口'!AV20,'5歳毎人口'!AY20,'5歳毎人口'!BB20,'5歳毎人口'!BE20,'5歳毎人口'!BH20,'5歳毎人口'!BK20,'5歳毎人口'!BN20)</f>
        <v>148708</v>
      </c>
      <c r="M19" s="13">
        <f>SUM('5歳毎人口'!AT20,'5歳毎人口'!AW20,'5歳毎人口'!AZ20,'5歳毎人口'!BC20,'5歳毎人口'!BF20,'5歳毎人口'!BI20,'5歳毎人口'!BL20,'5歳毎人口'!BO20)</f>
        <v>62684</v>
      </c>
      <c r="N19" s="13">
        <f>SUM('5歳毎人口'!AU20,'5歳毎人口'!AX20,'5歳毎人口'!BA20,'5歳毎人口'!BD20,'5歳毎人口'!BG20,'5歳毎人口'!BJ20,'5歳毎人口'!BM20,'5歳毎人口'!BP20)</f>
        <v>86024</v>
      </c>
      <c r="O19" s="13">
        <v>79</v>
      </c>
      <c r="P19" s="13">
        <v>33</v>
      </c>
      <c r="Q19" s="13">
        <f>+O19-P19</f>
        <v>46</v>
      </c>
      <c r="R19" s="37">
        <f t="shared" si="16"/>
        <v>25.691278908128282</v>
      </c>
      <c r="S19" s="37">
        <f t="shared" si="17"/>
        <v>27.466966956962093</v>
      </c>
      <c r="T19" s="37">
        <f t="shared" si="18"/>
        <v>24.069204624029762</v>
      </c>
      <c r="U19" s="37">
        <f t="shared" si="19"/>
        <v>64.84791959451164</v>
      </c>
      <c r="V19" s="37">
        <f t="shared" si="20"/>
        <v>64.17812189742598</v>
      </c>
      <c r="W19" s="37">
        <f t="shared" si="21"/>
        <v>65.45977347318394</v>
      </c>
      <c r="X19" s="37">
        <f t="shared" si="22"/>
        <v>9.46080149736009</v>
      </c>
      <c r="Y19" s="37">
        <f t="shared" si="23"/>
        <v>8.353578496371862</v>
      </c>
      <c r="Z19" s="37">
        <f t="shared" si="24"/>
        <v>10.472239265297377</v>
      </c>
      <c r="AA19" s="21">
        <f aca="true" t="shared" si="25" ref="AA19:AC20">SUM(R19,U19,X19)</f>
        <v>100.00000000000001</v>
      </c>
      <c r="AB19" s="21">
        <f t="shared" si="25"/>
        <v>99.99866735075994</v>
      </c>
      <c r="AC19" s="21">
        <f t="shared" si="25"/>
        <v>100.00121736251108</v>
      </c>
    </row>
    <row r="20" spans="1:29" ht="13.5">
      <c r="A20" s="4"/>
      <c r="B20" s="7" t="s">
        <v>26</v>
      </c>
      <c r="C20" s="15">
        <v>127339</v>
      </c>
      <c r="D20" s="15">
        <v>60962</v>
      </c>
      <c r="E20" s="15">
        <v>66377</v>
      </c>
      <c r="F20" s="15">
        <f>SUM('5歳毎人口'!F21,'5歳毎人口'!I21,'5歳毎人口'!L21)</f>
        <v>32266</v>
      </c>
      <c r="G20" s="15">
        <f>SUM('5歳毎人口'!G21,'5歳毎人口'!J21,'5歳毎人口'!M21)</f>
        <v>16358</v>
      </c>
      <c r="H20" s="15">
        <f>SUM('5歳毎人口'!H21,'5歳毎人口'!K21,'5歳毎人口'!N21)</f>
        <v>15908</v>
      </c>
      <c r="I20" s="15">
        <f>SUM('5歳毎人口'!O21,'5歳毎人口'!R21,'5歳毎人口'!U21,'5歳毎人口'!X21,'5歳毎人口'!AA21,'5歳毎人口'!AD21,'5歳毎人口'!AG21,'5歳毎人口'!AJ21,'5歳毎人口'!AM21,'5歳毎人口'!AP21)</f>
        <v>81624</v>
      </c>
      <c r="J20" s="15">
        <f>SUM('5歳毎人口'!P21,'5歳毎人口'!S21,'5歳毎人口'!V21,'5歳毎人口'!Y21,'5歳毎人口'!AB21,'5歳毎人口'!AE21,'5歳毎人口'!AH21,'5歳毎人口'!AK21,'5歳毎人口'!AN21,'5歳毎人口'!AQ21)</f>
        <v>39161</v>
      </c>
      <c r="K20" s="15">
        <f>SUM('5歳毎人口'!Q21,'5歳毎人口'!T21,'5歳毎人口'!W21,'5歳毎人口'!Z21,'5歳毎人口'!AC21,'5歳毎人口'!AF21,'5歳毎人口'!AI21,'5歳毎人口'!AL21,'5歳毎人口'!AO21,'5歳毎人口'!AR21)</f>
        <v>42463</v>
      </c>
      <c r="L20" s="15">
        <f>SUM('5歳毎人口'!AS21,'5歳毎人口'!AV21,'5歳毎人口'!AY21,'5歳毎人口'!BB21,'5歳毎人口'!BE21,'5歳毎人口'!BH21,'5歳毎人口'!BK21,'5歳毎人口'!BN21)</f>
        <v>13449</v>
      </c>
      <c r="M20" s="15">
        <f>SUM('5歳毎人口'!AT21,'5歳毎人口'!AW21,'5歳毎人口'!AZ21,'5歳毎人口'!BC21,'5歳毎人口'!BF21,'5歳毎人口'!BI21,'5歳毎人口'!BL21,'5歳毎人口'!BO21)</f>
        <v>5443</v>
      </c>
      <c r="N20" s="15">
        <f>SUM('5歳毎人口'!AU21,'5歳毎人口'!AX21,'5歳毎人口'!BA21,'5歳毎人口'!BD21,'5歳毎人口'!BG21,'5歳毎人口'!BJ21,'5歳毎人口'!BM21,'5歳毎人口'!BP21)</f>
        <v>8006</v>
      </c>
      <c r="O20" s="9">
        <f>SUM(O21:O26)</f>
        <v>0</v>
      </c>
      <c r="P20" s="9">
        <f>SUM(P21:P26)</f>
        <v>0</v>
      </c>
      <c r="Q20" s="9">
        <f>SUM(Q21:Q26)</f>
        <v>0</v>
      </c>
      <c r="R20" s="19">
        <f>+F20/($C20-$O20)%</f>
        <v>25.33866293908386</v>
      </c>
      <c r="S20" s="19">
        <f>+G20/($D20-$P20)%</f>
        <v>26.833109149962272</v>
      </c>
      <c r="T20" s="19">
        <f aca="true" t="shared" si="26" ref="T20:T26">+H20/($E20-$Q20)%</f>
        <v>23.966132847221175</v>
      </c>
      <c r="U20" s="19">
        <f>+I20/($C20-$O20)%</f>
        <v>64.09976519369556</v>
      </c>
      <c r="V20" s="19">
        <f aca="true" t="shared" si="27" ref="V20:V26">+J20/($D20-$P20)%</f>
        <v>64.23837800597093</v>
      </c>
      <c r="W20" s="19">
        <f>+K20/($E20-$Q20)%</f>
        <v>63.972460340178074</v>
      </c>
      <c r="X20" s="19">
        <f>+L20/($C20-$O20)%</f>
        <v>10.561571867220568</v>
      </c>
      <c r="Y20" s="19">
        <f>+M20/($D20-$P20)%</f>
        <v>8.928512844066796</v>
      </c>
      <c r="Z20" s="19">
        <f>+N20/($E20-$Q20)%</f>
        <v>12.061406812600751</v>
      </c>
      <c r="AA20" s="21">
        <f t="shared" si="25"/>
        <v>99.99999999999999</v>
      </c>
      <c r="AB20" s="21">
        <f t="shared" si="25"/>
        <v>100</v>
      </c>
      <c r="AC20" s="21">
        <f t="shared" si="25"/>
        <v>100</v>
      </c>
    </row>
    <row r="21" spans="1:29" ht="13.5">
      <c r="A21" s="5" t="s">
        <v>24</v>
      </c>
      <c r="B21" s="3" t="s">
        <v>27</v>
      </c>
      <c r="C21" s="11">
        <v>83723</v>
      </c>
      <c r="D21" s="11">
        <v>40159</v>
      </c>
      <c r="E21" s="11">
        <v>43564</v>
      </c>
      <c r="F21" s="11">
        <f>SUM('5歳毎人口'!F22,'5歳毎人口'!I22,'5歳毎人口'!L22)</f>
        <v>21873</v>
      </c>
      <c r="G21" s="11">
        <f>SUM('5歳毎人口'!G22,'5歳毎人口'!J22,'5歳毎人口'!M22)</f>
        <v>11041</v>
      </c>
      <c r="H21" s="11">
        <f>SUM('5歳毎人口'!H22,'5歳毎人口'!K22,'5歳毎人口'!N22)</f>
        <v>10832</v>
      </c>
      <c r="I21" s="20">
        <f>SUM('5歳毎人口'!O22,'5歳毎人口'!R22,'5歳毎人口'!U22,'5歳毎人口'!X22,'5歳毎人口'!AA22,'5歳毎人口'!AD22,'5歳毎人口'!AG22,'5歳毎人口'!AJ22,'5歳毎人口'!AM22,'5歳毎人口'!AP22)</f>
        <v>53876</v>
      </c>
      <c r="J21" s="20">
        <f>SUM('5歳毎人口'!P22,'5歳毎人口'!S22,'5歳毎人口'!V22,'5歳毎人口'!Y22,'5歳毎人口'!AB22,'5歳毎人口'!AE22,'5歳毎人口'!AH22,'5歳毎人口'!AK22,'5歳毎人口'!AN22,'5歳毎人口'!AQ22)</f>
        <v>25891</v>
      </c>
      <c r="K21" s="20">
        <f>SUM('5歳毎人口'!Q22,'5歳毎人口'!T22,'5歳毎人口'!W22,'5歳毎人口'!Z22,'5歳毎人口'!AC22,'5歳毎人口'!AF22,'5歳毎人口'!AI22,'5歳毎人口'!AL22,'5歳毎人口'!AO22,'5歳毎人口'!AR22)</f>
        <v>27985</v>
      </c>
      <c r="L21" s="11">
        <f>SUM('5歳毎人口'!AS22,'5歳毎人口'!AV22,'5歳毎人口'!AY22,'5歳毎人口'!BB22,'5歳毎人口'!BE22,'5歳毎人口'!BH22,'5歳毎人口'!BK22,'5歳毎人口'!BN22)</f>
        <v>7974</v>
      </c>
      <c r="M21" s="11">
        <f>SUM('5歳毎人口'!AT22,'5歳毎人口'!AW22,'5歳毎人口'!AZ22,'5歳毎人口'!BC22,'5歳毎人口'!BF22,'5歳毎人口'!BI22,'5歳毎人口'!BL22,'5歳毎人口'!BO22)</f>
        <v>3227</v>
      </c>
      <c r="N21" s="11">
        <f>SUM('5歳毎人口'!AU22,'5歳毎人口'!AX22,'5歳毎人口'!BA22,'5歳毎人口'!BD22,'5歳毎人口'!BG22,'5歳毎人口'!BJ22,'5歳毎人口'!BM22,'5歳毎人口'!BP22)</f>
        <v>4747</v>
      </c>
      <c r="O21" s="11"/>
      <c r="P21" s="11"/>
      <c r="Q21" s="11"/>
      <c r="R21" s="36">
        <f>+F21/($C21-$O21)%</f>
        <v>26.12543745446293</v>
      </c>
      <c r="S21" s="36">
        <f>+G21/($D21-$P21)%</f>
        <v>27.493214472471927</v>
      </c>
      <c r="T21" s="36">
        <f t="shared" si="26"/>
        <v>24.864567073730605</v>
      </c>
      <c r="U21" s="36">
        <f>+I21/($C21-$O21)%</f>
        <v>64.3502980065215</v>
      </c>
      <c r="V21" s="36">
        <f t="shared" si="27"/>
        <v>64.47122687317912</v>
      </c>
      <c r="W21" s="36">
        <f>+K21/($E21-$Q21)%</f>
        <v>64.23882104489947</v>
      </c>
      <c r="X21" s="36">
        <f>+L21/($C21-$O21)%</f>
        <v>9.524264539015563</v>
      </c>
      <c r="Y21" s="36">
        <f>+M21/($D21-$P21)%</f>
        <v>8.035558654348963</v>
      </c>
      <c r="Z21" s="36">
        <f>+N21/($E21-$Q21)%</f>
        <v>10.896611881369939</v>
      </c>
      <c r="AA21" s="22">
        <f aca="true" t="shared" si="28" ref="AA21:AA26">SUM(R21,U21,X21)</f>
        <v>99.99999999999999</v>
      </c>
      <c r="AB21" s="22">
        <f aca="true" t="shared" si="29" ref="AB21:AB26">SUM(S21,V21,Y21)</f>
        <v>100</v>
      </c>
      <c r="AC21" s="22">
        <f aca="true" t="shared" si="30" ref="AC21:AC26">SUM(T21,W21,Z21)</f>
        <v>100.00000000000001</v>
      </c>
    </row>
    <row r="22" spans="1:29" ht="13.5">
      <c r="A22" s="5" t="s">
        <v>35</v>
      </c>
      <c r="B22" s="3" t="s">
        <v>28</v>
      </c>
      <c r="C22" s="11">
        <v>11531</v>
      </c>
      <c r="D22" s="11">
        <v>5637</v>
      </c>
      <c r="E22" s="11">
        <v>5894</v>
      </c>
      <c r="F22" s="11">
        <f>SUM('5歳毎人口'!F23,'5歳毎人口'!I23,'5歳毎人口'!L23)</f>
        <v>2934</v>
      </c>
      <c r="G22" s="11">
        <f>SUM('5歳毎人口'!G23,'5歳毎人口'!J23,'5歳毎人口'!M23)</f>
        <v>1538</v>
      </c>
      <c r="H22" s="11">
        <f>SUM('5歳毎人口'!H23,'5歳毎人口'!K23,'5歳毎人口'!N23)</f>
        <v>1396</v>
      </c>
      <c r="I22" s="20">
        <f>SUM('5歳毎人口'!O23,'5歳毎人口'!R23,'5歳毎人口'!U23,'5歳毎人口'!X23,'5歳毎人口'!AA23,'5歳毎人口'!AD23,'5歳毎人口'!AG23,'5歳毎人口'!AJ23,'5歳毎人口'!AM23,'5歳毎人口'!AP23)</f>
        <v>7442</v>
      </c>
      <c r="J22" s="20">
        <f>SUM('5歳毎人口'!P23,'5歳毎人口'!S23,'5歳毎人口'!V23,'5歳毎人口'!Y23,'5歳毎人口'!AB23,'5歳毎人口'!AE23,'5歳毎人口'!AH23,'5歳毎人口'!AK23,'5歳毎人口'!AN23,'5歳毎人口'!AQ23)</f>
        <v>3614</v>
      </c>
      <c r="K22" s="20">
        <f>SUM('5歳毎人口'!Q23,'5歳毎人口'!T23,'5歳毎人口'!W23,'5歳毎人口'!Z23,'5歳毎人口'!AC23,'5歳毎人口'!AF23,'5歳毎人口'!AI23,'5歳毎人口'!AL23,'5歳毎人口'!AO23,'5歳毎人口'!AR23)</f>
        <v>3828</v>
      </c>
      <c r="L22" s="11">
        <f>SUM('5歳毎人口'!AS23,'5歳毎人口'!AV23,'5歳毎人口'!AY23,'5歳毎人口'!BB23,'5歳毎人口'!BE23,'5歳毎人口'!BH23,'5歳毎人口'!BK23,'5歳毎人口'!BN23)</f>
        <v>1155</v>
      </c>
      <c r="M22" s="11">
        <f>SUM('5歳毎人口'!AT23,'5歳毎人口'!AW23,'5歳毎人口'!AZ23,'5歳毎人口'!BC23,'5歳毎人口'!BF23,'5歳毎人口'!BI23,'5歳毎人口'!BL23,'5歳毎人口'!BO23)</f>
        <v>485</v>
      </c>
      <c r="N22" s="11">
        <f>SUM('5歳毎人口'!AU23,'5歳毎人口'!AX23,'5歳毎人口'!BA23,'5歳毎人口'!BD23,'5歳毎人口'!BG23,'5歳毎人口'!BJ23,'5歳毎人口'!BM23,'5歳毎人口'!BP23)</f>
        <v>670</v>
      </c>
      <c r="O22" s="11"/>
      <c r="P22" s="11"/>
      <c r="Q22" s="11"/>
      <c r="R22" s="36">
        <f aca="true" t="shared" si="31" ref="R22:R27">+F22/($C22-$O22)%</f>
        <v>25.444454080305263</v>
      </c>
      <c r="S22" s="36">
        <f aca="true" t="shared" si="32" ref="S22:S27">+G22/($D22-$P22)%</f>
        <v>27.284016320737983</v>
      </c>
      <c r="T22" s="36">
        <f t="shared" si="26"/>
        <v>23.685103495079744</v>
      </c>
      <c r="U22" s="36">
        <f aca="true" t="shared" si="33" ref="U22:U27">+I22/($C22-$O22)%</f>
        <v>64.53906859769317</v>
      </c>
      <c r="V22" s="36">
        <f t="shared" si="27"/>
        <v>64.11211637395778</v>
      </c>
      <c r="W22" s="36">
        <f aca="true" t="shared" si="34" ref="W22:W27">+K22/($E22-$Q22)%</f>
        <v>64.9474041398032</v>
      </c>
      <c r="X22" s="36">
        <f aca="true" t="shared" si="35" ref="X22:X27">+L22/($C22-$O22)%</f>
        <v>10.016477322001561</v>
      </c>
      <c r="Y22" s="36">
        <f aca="true" t="shared" si="36" ref="Y22:Y27">+M22/($D22-$P22)%</f>
        <v>8.60386730530424</v>
      </c>
      <c r="Z22" s="36">
        <f aca="true" t="shared" si="37" ref="Z22:Z27">+N22/($E22-$Q22)%</f>
        <v>11.36749236511707</v>
      </c>
      <c r="AA22" s="22">
        <f t="shared" si="28"/>
        <v>100</v>
      </c>
      <c r="AB22" s="22">
        <f t="shared" si="29"/>
        <v>99.99999999999999</v>
      </c>
      <c r="AC22" s="22">
        <f t="shared" si="30"/>
        <v>100.00000000000001</v>
      </c>
    </row>
    <row r="23" spans="1:29" ht="13.5">
      <c r="A23" s="5"/>
      <c r="B23" s="3" t="s">
        <v>29</v>
      </c>
      <c r="C23" s="11">
        <v>5838</v>
      </c>
      <c r="D23" s="11">
        <v>2782</v>
      </c>
      <c r="E23" s="11">
        <v>3056</v>
      </c>
      <c r="F23" s="11">
        <f>SUM('5歳毎人口'!F24,'5歳毎人口'!I24,'5歳毎人口'!L24)</f>
        <v>1302</v>
      </c>
      <c r="G23" s="11">
        <f>SUM('5歳毎人口'!G24,'5歳毎人口'!J24,'5歳毎人口'!M24)</f>
        <v>666</v>
      </c>
      <c r="H23" s="11">
        <f>SUM('5歳毎人口'!H24,'5歳毎人口'!K24,'5歳毎人口'!N24)</f>
        <v>636</v>
      </c>
      <c r="I23" s="20">
        <f>SUM('5歳毎人口'!O24,'5歳毎人口'!R24,'5歳毎人口'!U24,'5歳毎人口'!X24,'5歳毎人口'!AA24,'5歳毎人口'!AD24,'5歳毎人口'!AG24,'5歳毎人口'!AJ24,'5歳毎人口'!AM24,'5歳毎人口'!AP24)</f>
        <v>3749</v>
      </c>
      <c r="J23" s="20">
        <f>SUM('5歳毎人口'!P24,'5歳毎人口'!S24,'5歳毎人口'!V24,'5歳毎人口'!Y24,'5歳毎人口'!AB24,'5歳毎人口'!AE24,'5歳毎人口'!AH24,'5歳毎人口'!AK24,'5歳毎人口'!AN24,'5歳毎人口'!AQ24)</f>
        <v>1791</v>
      </c>
      <c r="K23" s="20">
        <f>SUM('5歳毎人口'!Q24,'5歳毎人口'!T24,'5歳毎人口'!W24,'5歳毎人口'!Z24,'5歳毎人口'!AC24,'5歳毎人口'!AF24,'5歳毎人口'!AI24,'5歳毎人口'!AL24,'5歳毎人口'!AO24,'5歳毎人口'!AR24)</f>
        <v>1958</v>
      </c>
      <c r="L23" s="11">
        <f>SUM('5歳毎人口'!AS24,'5歳毎人口'!AV24,'5歳毎人口'!AY24,'5歳毎人口'!BB24,'5歳毎人口'!BE24,'5歳毎人口'!BH24,'5歳毎人口'!BK24,'5歳毎人口'!BN24)</f>
        <v>787</v>
      </c>
      <c r="M23" s="11">
        <f>SUM('5歳毎人口'!AT24,'5歳毎人口'!AW24,'5歳毎人口'!AZ24,'5歳毎人口'!BC24,'5歳毎人口'!BF24,'5歳毎人口'!BI24,'5歳毎人口'!BL24,'5歳毎人口'!BO24)</f>
        <v>325</v>
      </c>
      <c r="N23" s="11">
        <f>SUM('5歳毎人口'!AU24,'5歳毎人口'!AX24,'5歳毎人口'!BA24,'5歳毎人口'!BD24,'5歳毎人口'!BG24,'5歳毎人口'!BJ24,'5歳毎人口'!BM24,'5歳毎人口'!BP24)</f>
        <v>462</v>
      </c>
      <c r="O23" s="11"/>
      <c r="P23" s="11"/>
      <c r="Q23" s="11"/>
      <c r="R23" s="36">
        <f t="shared" si="31"/>
        <v>22.302158273381295</v>
      </c>
      <c r="S23" s="36">
        <f t="shared" si="32"/>
        <v>23.93961179007908</v>
      </c>
      <c r="T23" s="36">
        <f t="shared" si="26"/>
        <v>20.81151832460733</v>
      </c>
      <c r="U23" s="36">
        <f t="shared" si="33"/>
        <v>64.21719767043508</v>
      </c>
      <c r="V23" s="36">
        <f t="shared" si="27"/>
        <v>64.37814521926671</v>
      </c>
      <c r="W23" s="36">
        <f t="shared" si="34"/>
        <v>64.07068062827226</v>
      </c>
      <c r="X23" s="36">
        <f t="shared" si="35"/>
        <v>13.480644056183625</v>
      </c>
      <c r="Y23" s="36">
        <f t="shared" si="36"/>
        <v>11.682242990654206</v>
      </c>
      <c r="Z23" s="36">
        <f t="shared" si="37"/>
        <v>15.11780104712042</v>
      </c>
      <c r="AA23" s="22">
        <f t="shared" si="28"/>
        <v>100</v>
      </c>
      <c r="AB23" s="22">
        <f t="shared" si="29"/>
        <v>100</v>
      </c>
      <c r="AC23" s="22">
        <f t="shared" si="30"/>
        <v>100.00000000000001</v>
      </c>
    </row>
    <row r="24" spans="1:29" ht="13.5">
      <c r="A24" s="5"/>
      <c r="B24" s="3" t="s">
        <v>30</v>
      </c>
      <c r="C24" s="11">
        <v>8073</v>
      </c>
      <c r="D24" s="11">
        <v>3871</v>
      </c>
      <c r="E24" s="11">
        <v>4202</v>
      </c>
      <c r="F24" s="11">
        <f>SUM('5歳毎人口'!F25,'5歳毎人口'!I25,'5歳毎人口'!L25)</f>
        <v>1876</v>
      </c>
      <c r="G24" s="11">
        <f>SUM('5歳毎人口'!G25,'5歳毎人口'!J25,'5歳毎人口'!M25)</f>
        <v>961</v>
      </c>
      <c r="H24" s="11">
        <f>SUM('5歳毎人口'!H25,'5歳毎人口'!K25,'5歳毎人口'!N25)</f>
        <v>915</v>
      </c>
      <c r="I24" s="20">
        <f>SUM('5歳毎人口'!O25,'5歳毎人口'!R25,'5歳毎人口'!U25,'5歳毎人口'!X25,'5歳毎人口'!AA25,'5歳毎人口'!AD25,'5歳毎人口'!AG25,'5歳毎人口'!AJ25,'5歳毎人口'!AM25,'5歳毎人口'!AP25)</f>
        <v>5135</v>
      </c>
      <c r="J24" s="20">
        <f>SUM('5歳毎人口'!P25,'5歳毎人口'!S25,'5歳毎人口'!V25,'5歳毎人口'!Y25,'5歳毎人口'!AB25,'5歳毎人口'!AE25,'5歳毎人口'!AH25,'5歳毎人口'!AK25,'5歳毎人口'!AN25,'5歳毎人口'!AQ25)</f>
        <v>2492</v>
      </c>
      <c r="K24" s="20">
        <f>SUM('5歳毎人口'!Q25,'5歳毎人口'!T25,'5歳毎人口'!W25,'5歳毎人口'!Z25,'5歳毎人口'!AC25,'5歳毎人口'!AF25,'5歳毎人口'!AI25,'5歳毎人口'!AL25,'5歳毎人口'!AO25,'5歳毎人口'!AR25)</f>
        <v>2643</v>
      </c>
      <c r="L24" s="11">
        <f>SUM('5歳毎人口'!AS25,'5歳毎人口'!AV25,'5歳毎人口'!AY25,'5歳毎人口'!BB25,'5歳毎人口'!BE25,'5歳毎人口'!BH25,'5歳毎人口'!BK25,'5歳毎人口'!BN25)</f>
        <v>1062</v>
      </c>
      <c r="M24" s="11">
        <f>SUM('5歳毎人口'!AT25,'5歳毎人口'!AW25,'5歳毎人口'!AZ25,'5歳毎人口'!BC25,'5歳毎人口'!BF25,'5歳毎人口'!BI25,'5歳毎人口'!BL25,'5歳毎人口'!BO25)</f>
        <v>418</v>
      </c>
      <c r="N24" s="11">
        <f>SUM('5歳毎人口'!AU25,'5歳毎人口'!AX25,'5歳毎人口'!BA25,'5歳毎人口'!BD25,'5歳毎人口'!BG25,'5歳毎人口'!BJ25,'5歳毎人口'!BM25,'5歳毎人口'!BP25)</f>
        <v>644</v>
      </c>
      <c r="O24" s="11"/>
      <c r="P24" s="11"/>
      <c r="Q24" s="11"/>
      <c r="R24" s="36">
        <f t="shared" si="31"/>
        <v>23.237953672736282</v>
      </c>
      <c r="S24" s="36">
        <f t="shared" si="32"/>
        <v>24.82562645311289</v>
      </c>
      <c r="T24" s="36">
        <f t="shared" si="26"/>
        <v>21.775345073774393</v>
      </c>
      <c r="U24" s="36">
        <f t="shared" si="33"/>
        <v>63.607085346215776</v>
      </c>
      <c r="V24" s="36">
        <f t="shared" si="27"/>
        <v>64.376130198915</v>
      </c>
      <c r="W24" s="36">
        <f t="shared" si="34"/>
        <v>62.89861970490242</v>
      </c>
      <c r="X24" s="36">
        <f t="shared" si="35"/>
        <v>13.154960981047937</v>
      </c>
      <c r="Y24" s="36">
        <f t="shared" si="36"/>
        <v>10.7982433479721</v>
      </c>
      <c r="Z24" s="36">
        <f t="shared" si="37"/>
        <v>15.326035221323178</v>
      </c>
      <c r="AA24" s="22">
        <f t="shared" si="28"/>
        <v>100</v>
      </c>
      <c r="AB24" s="22">
        <f t="shared" si="29"/>
        <v>100</v>
      </c>
      <c r="AC24" s="22">
        <f t="shared" si="30"/>
        <v>100</v>
      </c>
    </row>
    <row r="25" spans="1:29" ht="13.5">
      <c r="A25" s="5"/>
      <c r="B25" s="3" t="s">
        <v>31</v>
      </c>
      <c r="C25" s="11">
        <v>10801</v>
      </c>
      <c r="D25" s="11">
        <v>5135</v>
      </c>
      <c r="E25" s="11">
        <v>5666</v>
      </c>
      <c r="F25" s="11">
        <f>SUM('5歳毎人口'!F26,'5歳毎人口'!I26,'5歳毎人口'!L26)</f>
        <v>2526</v>
      </c>
      <c r="G25" s="11">
        <f>SUM('5歳毎人口'!G26,'5歳毎人口'!J26,'5歳毎人口'!M26)</f>
        <v>1279</v>
      </c>
      <c r="H25" s="11">
        <f>SUM('5歳毎人口'!H26,'5歳毎人口'!K26,'5歳毎人口'!N26)</f>
        <v>1247</v>
      </c>
      <c r="I25" s="20">
        <f>SUM('5歳毎人口'!O26,'5歳毎人口'!R26,'5歳毎人口'!U26,'5歳毎人口'!X26,'5歳毎人口'!AA26,'5歳毎人口'!AD26,'5歳毎人口'!AG26,'5歳毎人口'!AJ26,'5歳毎人口'!AM26,'5歳毎人口'!AP26)</f>
        <v>6690</v>
      </c>
      <c r="J25" s="20">
        <f>SUM('5歳毎人口'!P26,'5歳毎人口'!S26,'5歳毎人口'!V26,'5歳毎人口'!Y26,'5歳毎人口'!AB26,'5歳毎人口'!AE26,'5歳毎人口'!AH26,'5歳毎人口'!AK26,'5歳毎人口'!AN26,'5歳毎人口'!AQ26)</f>
        <v>3225</v>
      </c>
      <c r="K25" s="20">
        <f>SUM('5歳毎人口'!Q26,'5歳毎人口'!T26,'5歳毎人口'!W26,'5歳毎人口'!Z26,'5歳毎人口'!AC26,'5歳毎人口'!AF26,'5歳毎人口'!AI26,'5歳毎人口'!AL26,'5歳毎人口'!AO26,'5歳毎人口'!AR26)</f>
        <v>3465</v>
      </c>
      <c r="L25" s="11">
        <f>SUM('5歳毎人口'!AS26,'5歳毎人口'!AV26,'5歳毎人口'!AY26,'5歳毎人口'!BB26,'5歳毎人口'!BE26,'5歳毎人口'!BH26,'5歳毎人口'!BK26,'5歳毎人口'!BN26)</f>
        <v>1585</v>
      </c>
      <c r="M25" s="11">
        <f>SUM('5歳毎人口'!AT26,'5歳毎人口'!AW26,'5歳毎人口'!AZ26,'5歳毎人口'!BC26,'5歳毎人口'!BF26,'5歳毎人口'!BI26,'5歳毎人口'!BL26,'5歳毎人口'!BO26)</f>
        <v>631</v>
      </c>
      <c r="N25" s="11">
        <f>SUM('5歳毎人口'!AU26,'5歳毎人口'!AX26,'5歳毎人口'!BA26,'5歳毎人口'!BD26,'5歳毎人口'!BG26,'5歳毎人口'!BJ26,'5歳毎人口'!BM26,'5歳毎人口'!BP26)</f>
        <v>954</v>
      </c>
      <c r="O25" s="11"/>
      <c r="P25" s="11"/>
      <c r="Q25" s="11"/>
      <c r="R25" s="36">
        <f t="shared" si="31"/>
        <v>23.386723451532266</v>
      </c>
      <c r="S25" s="36">
        <f t="shared" si="32"/>
        <v>24.907497565725414</v>
      </c>
      <c r="T25" s="36">
        <f t="shared" si="26"/>
        <v>22.00847158489234</v>
      </c>
      <c r="U25" s="36">
        <f t="shared" si="33"/>
        <v>61.938709378761224</v>
      </c>
      <c r="V25" s="36">
        <f t="shared" si="27"/>
        <v>62.804284323271666</v>
      </c>
      <c r="W25" s="36">
        <f t="shared" si="34"/>
        <v>61.15425344158137</v>
      </c>
      <c r="X25" s="36">
        <f t="shared" si="35"/>
        <v>14.674567169706508</v>
      </c>
      <c r="Y25" s="36">
        <f t="shared" si="36"/>
        <v>12.288218111002921</v>
      </c>
      <c r="Z25" s="36">
        <f t="shared" si="37"/>
        <v>16.8372749735263</v>
      </c>
      <c r="AA25" s="22">
        <f t="shared" si="28"/>
        <v>100</v>
      </c>
      <c r="AB25" s="22">
        <f t="shared" si="29"/>
        <v>100</v>
      </c>
      <c r="AC25" s="22">
        <f t="shared" si="30"/>
        <v>100</v>
      </c>
    </row>
    <row r="26" spans="1:29" ht="13.5">
      <c r="A26" s="5"/>
      <c r="B26" s="3" t="s">
        <v>32</v>
      </c>
      <c r="C26" s="11">
        <v>7373</v>
      </c>
      <c r="D26" s="11">
        <v>3378</v>
      </c>
      <c r="E26" s="11">
        <v>3995</v>
      </c>
      <c r="F26" s="11">
        <f>SUM('5歳毎人口'!F27,'5歳毎人口'!I27,'5歳毎人口'!L27)</f>
        <v>1755</v>
      </c>
      <c r="G26" s="11">
        <f>SUM('5歳毎人口'!G27,'5歳毎人口'!J27,'5歳毎人口'!M27)</f>
        <v>873</v>
      </c>
      <c r="H26" s="11">
        <f>SUM('5歳毎人口'!H27,'5歳毎人口'!K27,'5歳毎人口'!N27)</f>
        <v>882</v>
      </c>
      <c r="I26" s="20">
        <f>SUM('5歳毎人口'!O27,'5歳毎人口'!R27,'5歳毎人口'!U27,'5歳毎人口'!X27,'5歳毎人口'!AA27,'5歳毎人口'!AD27,'5歳毎人口'!AG27,'5歳毎人口'!AJ27,'5歳毎人口'!AM27,'5歳毎人口'!AP27)</f>
        <v>4732</v>
      </c>
      <c r="J26" s="20">
        <f>SUM('5歳毎人口'!P27,'5歳毎人口'!S27,'5歳毎人口'!V27,'5歳毎人口'!Y27,'5歳毎人口'!AB27,'5歳毎人口'!AE27,'5歳毎人口'!AH27,'5歳毎人口'!AK27,'5歳毎人口'!AN27,'5歳毎人口'!AQ27)</f>
        <v>2148</v>
      </c>
      <c r="K26" s="20">
        <f>SUM('5歳毎人口'!Q27,'5歳毎人口'!T27,'5歳毎人口'!W27,'5歳毎人口'!Z27,'5歳毎人口'!AC27,'5歳毎人口'!AF27,'5歳毎人口'!AI27,'5歳毎人口'!AL27,'5歳毎人口'!AO27,'5歳毎人口'!AR27)</f>
        <v>2584</v>
      </c>
      <c r="L26" s="11">
        <f>SUM('5歳毎人口'!AS27,'5歳毎人口'!AV27,'5歳毎人口'!AY27,'5歳毎人口'!BB27,'5歳毎人口'!BE27,'5歳毎人口'!BH27,'5歳毎人口'!BK27,'5歳毎人口'!BN27)</f>
        <v>886</v>
      </c>
      <c r="M26" s="11">
        <f>SUM('5歳毎人口'!AT27,'5歳毎人口'!AW27,'5歳毎人口'!AZ27,'5歳毎人口'!BC27,'5歳毎人口'!BF27,'5歳毎人口'!BI27,'5歳毎人口'!BL27,'5歳毎人口'!BO27)</f>
        <v>357</v>
      </c>
      <c r="N26" s="11">
        <f>SUM('5歳毎人口'!AU27,'5歳毎人口'!AX27,'5歳毎人口'!BA27,'5歳毎人口'!BD27,'5歳毎人口'!BG27,'5歳毎人口'!BJ27,'5歳毎人口'!BM27,'5歳毎人口'!BP27)</f>
        <v>529</v>
      </c>
      <c r="O26" s="11"/>
      <c r="P26" s="11"/>
      <c r="Q26" s="11"/>
      <c r="R26" s="36">
        <f t="shared" si="31"/>
        <v>23.80306523803065</v>
      </c>
      <c r="S26" s="36">
        <f t="shared" si="32"/>
        <v>25.843694493783303</v>
      </c>
      <c r="T26" s="36">
        <f t="shared" si="26"/>
        <v>22.077596996245305</v>
      </c>
      <c r="U26" s="36">
        <f t="shared" si="33"/>
        <v>64.18011664180116</v>
      </c>
      <c r="V26" s="36">
        <f t="shared" si="27"/>
        <v>63.58792184724689</v>
      </c>
      <c r="W26" s="36">
        <f t="shared" si="34"/>
        <v>64.68085106382978</v>
      </c>
      <c r="X26" s="36">
        <f t="shared" si="35"/>
        <v>12.01681812016818</v>
      </c>
      <c r="Y26" s="36">
        <f t="shared" si="36"/>
        <v>10.568383658969804</v>
      </c>
      <c r="Z26" s="36">
        <f t="shared" si="37"/>
        <v>13.241551939924905</v>
      </c>
      <c r="AA26" s="22">
        <f t="shared" si="28"/>
        <v>100</v>
      </c>
      <c r="AB26" s="22">
        <f t="shared" si="29"/>
        <v>100</v>
      </c>
      <c r="AC26" s="22">
        <f t="shared" si="30"/>
        <v>99.99999999999999</v>
      </c>
    </row>
    <row r="27" spans="1:29" ht="13.5">
      <c r="A27" s="6"/>
      <c r="B27" s="8" t="s">
        <v>33</v>
      </c>
      <c r="C27" s="13">
        <v>1590564</v>
      </c>
      <c r="D27" s="13">
        <v>758374</v>
      </c>
      <c r="E27" s="13">
        <v>832190</v>
      </c>
      <c r="F27" s="13">
        <f>SUM('5歳毎人口'!F28,'5歳毎人口'!I28,'5歳毎人口'!L28)</f>
        <v>385200</v>
      </c>
      <c r="G27" s="13">
        <f>SUM('5歳毎人口'!G28,'5歳毎人口'!J28,'5歳毎人口'!M28)</f>
        <v>196714</v>
      </c>
      <c r="H27" s="13">
        <f>SUM('5歳毎人口'!H28,'5歳毎人口'!K28,'5歳毎人口'!N28)</f>
        <v>188486</v>
      </c>
      <c r="I27" s="13">
        <f>SUM('5歳毎人口'!O28,'5歳毎人口'!R28,'5歳毎人口'!U28,'5歳毎人口'!X28,'5歳毎人口'!AA28,'5歳毎人口'!AD28,'5歳毎人口'!AG28,'5歳毎人口'!AJ28,'5歳毎人口'!AM28,'5歳毎人口'!AP28)</f>
        <v>1035278</v>
      </c>
      <c r="J27" s="13">
        <f>SUM('5歳毎人口'!P28,'5歳毎人口'!S28,'5歳毎人口'!V28,'5歳毎人口'!Y28,'5歳毎人口'!AB28,'5歳毎人口'!AE28,'5歳毎人口'!AH28,'5歳毎人口'!AK28,'5歳毎人口'!AN28,'5歳毎人口'!AQ28)</f>
        <v>491769</v>
      </c>
      <c r="K27" s="13">
        <f>SUM('5歳毎人口'!Q28,'5歳毎人口'!T28,'5歳毎人口'!W28,'5歳毎人口'!Z28,'5歳毎人口'!AC28,'5歳毎人口'!AF28,'5歳毎人口'!AI28,'5歳毎人口'!AL28,'5歳毎人口'!AO28,'5歳毎人口'!AR28)</f>
        <v>543509</v>
      </c>
      <c r="L27" s="13">
        <f>SUM('5歳毎人口'!AS28,'5歳毎人口'!AV28,'5歳毎人口'!AY28,'5歳毎人口'!BB28,'5歳毎人口'!BE28,'5歳毎人口'!BH28,'5歳毎人口'!BK28,'5歳毎人口'!BN28)</f>
        <v>169753</v>
      </c>
      <c r="M27" s="13">
        <f>SUM('5歳毎人口'!AT28,'5歳毎人口'!AW28,'5歳毎人口'!AZ28,'5歳毎人口'!BC28,'5歳毎人口'!BF28,'5歳毎人口'!BI28,'5歳毎人口'!BL28,'5歳毎人口'!BO28)</f>
        <v>69675</v>
      </c>
      <c r="N27" s="13">
        <f>SUM('5歳毎人口'!AU28,'5歳毎人口'!AX28,'5歳毎人口'!BA28,'5歳毎人口'!BD28,'5歳毎人口'!BG28,'5歳毎人口'!BJ28,'5歳毎人口'!BM28,'5歳毎人口'!BP28)</f>
        <v>100078</v>
      </c>
      <c r="O27" s="13">
        <v>333</v>
      </c>
      <c r="P27" s="13">
        <v>216</v>
      </c>
      <c r="Q27" s="13">
        <f>+O27-P27</f>
        <v>117</v>
      </c>
      <c r="R27" s="37">
        <f t="shared" si="31"/>
        <v>24.222895918894803</v>
      </c>
      <c r="S27" s="37">
        <f t="shared" si="32"/>
        <v>25.94630670651764</v>
      </c>
      <c r="T27" s="47">
        <f>ROUNDDOWN(H27/($E27-$Q27)%,1)</f>
        <v>22.6</v>
      </c>
      <c r="U27" s="47">
        <f t="shared" si="33"/>
        <v>65.10236563115673</v>
      </c>
      <c r="V27" s="47">
        <f>ROUNDDOWN(J27/($D27-$P27)%,1)</f>
        <v>64.8</v>
      </c>
      <c r="W27" s="47">
        <f t="shared" si="34"/>
        <v>65.31986977104172</v>
      </c>
      <c r="X27" s="47">
        <f t="shared" si="35"/>
        <v>10.674738449948467</v>
      </c>
      <c r="Y27" s="47">
        <f t="shared" si="36"/>
        <v>9.190036905236111</v>
      </c>
      <c r="Z27" s="47">
        <f t="shared" si="37"/>
        <v>12.027550467326785</v>
      </c>
      <c r="AA27" s="21">
        <f aca="true" t="shared" si="38" ref="AA27:AC28">SUM(R27,U27,X27)</f>
        <v>100</v>
      </c>
      <c r="AB27" s="21">
        <f t="shared" si="38"/>
        <v>99.93634361175374</v>
      </c>
      <c r="AC27" s="21">
        <f t="shared" si="38"/>
        <v>99.94742023836852</v>
      </c>
    </row>
    <row r="28" spans="1:29" ht="13.5">
      <c r="A28" s="4"/>
      <c r="B28" s="7" t="s">
        <v>26</v>
      </c>
      <c r="C28" s="15">
        <v>134804</v>
      </c>
      <c r="D28" s="15">
        <v>64319</v>
      </c>
      <c r="E28" s="15">
        <v>70485</v>
      </c>
      <c r="F28" s="15">
        <f>SUM('5歳毎人口'!F29,'5歳毎人口'!I29,'5歳毎人口'!L29)</f>
        <v>32382</v>
      </c>
      <c r="G28" s="15">
        <f>SUM('5歳毎人口'!G29,'5歳毎人口'!J29,'5歳毎人口'!M29)</f>
        <v>16546</v>
      </c>
      <c r="H28" s="15">
        <f>SUM('5歳毎人口'!H29,'5歳毎人口'!K29,'5歳毎人口'!N29)</f>
        <v>15836</v>
      </c>
      <c r="I28" s="15">
        <f>SUM('5歳毎人口'!O29,'5歳毎人口'!R29,'5歳毎人口'!U29,'5歳毎人口'!X29,'5歳毎人口'!AA29,'5歳毎人口'!AD29,'5歳毎人口'!AG29,'5歳毎人口'!AJ29,'5歳毎人口'!AM29,'5歳毎人口'!AP29)</f>
        <v>86753</v>
      </c>
      <c r="J28" s="15">
        <f>SUM('5歳毎人口'!P29,'5歳毎人口'!S29,'5歳毎人口'!V29,'5歳毎人口'!Y29,'5歳毎人口'!AB29,'5歳毎人口'!AE29,'5歳毎人口'!AH29,'5歳毎人口'!AK29,'5歳毎人口'!AN29,'5歳毎人口'!AQ29)</f>
        <v>41692</v>
      </c>
      <c r="K28" s="15">
        <f>SUM('5歳毎人口'!Q29,'5歳毎人口'!T29,'5歳毎人口'!W29,'5歳毎人口'!Z29,'5歳毎人口'!AC29,'5歳毎人口'!AF29,'5歳毎人口'!AI29,'5歳毎人口'!AL29,'5歳毎人口'!AO29,'5歳毎人口'!AR29)</f>
        <v>45061</v>
      </c>
      <c r="L28" s="15">
        <f>SUM('5歳毎人口'!AS29,'5歳毎人口'!AV29,'5歳毎人口'!AY29,'5歳毎人口'!BB29,'5歳毎人口'!BE29,'5歳毎人口'!BH29,'5歳毎人口'!BK29,'5歳毎人口'!BN29)</f>
        <v>15664</v>
      </c>
      <c r="M28" s="15">
        <f>SUM('5歳毎人口'!AT29,'5歳毎人口'!AW29,'5歳毎人口'!AZ29,'5歳毎人口'!BC29,'5歳毎人口'!BF29,'5歳毎人口'!BI29,'5歳毎人口'!BL29,'5歳毎人口'!BO29)</f>
        <v>6078</v>
      </c>
      <c r="N28" s="15">
        <f>SUM('5歳毎人口'!AU29,'5歳毎人口'!AX29,'5歳毎人口'!BA29,'5歳毎人口'!BD29,'5歳毎人口'!BG29,'5歳毎人口'!BJ29,'5歳毎人口'!BM29,'5歳毎人口'!BP29)</f>
        <v>9586</v>
      </c>
      <c r="O28" s="9">
        <f>SUM(O29:O34)</f>
        <v>5</v>
      </c>
      <c r="P28" s="9">
        <f>SUM(P29:P34)</f>
        <v>3</v>
      </c>
      <c r="Q28" s="9">
        <f>SUM(Q29:Q34)</f>
        <v>2</v>
      </c>
      <c r="R28" s="19">
        <f>+F28/($C28-$O28)%</f>
        <v>24.02243340084125</v>
      </c>
      <c r="S28" s="19">
        <f>+G28/($D28-$P28)%</f>
        <v>25.726102369550347</v>
      </c>
      <c r="T28" s="48">
        <f>+H28/($E28-$Q28)%</f>
        <v>22.467829121915923</v>
      </c>
      <c r="U28" s="48">
        <f aca="true" t="shared" si="39" ref="U28:U34">+I28/($C28-$O28)%</f>
        <v>64.35730235387503</v>
      </c>
      <c r="V28" s="48">
        <f>+J28/($D28-$P28)%</f>
        <v>64.82368306486723</v>
      </c>
      <c r="W28" s="48">
        <f>+K28/($E28-$Q28)%</f>
        <v>63.93172821815189</v>
      </c>
      <c r="X28" s="48">
        <f>+L28/($C28-$O28)%</f>
        <v>11.62026424528372</v>
      </c>
      <c r="Y28" s="48">
        <f>ROUNDDOWN(M28/($D28-$P28)%,1)</f>
        <v>9.4</v>
      </c>
      <c r="Z28" s="48">
        <f>+N28/($E28-$Q28)%</f>
        <v>13.600442659932181</v>
      </c>
      <c r="AA28" s="21">
        <f t="shared" si="38"/>
        <v>100</v>
      </c>
      <c r="AB28" s="21">
        <f t="shared" si="38"/>
        <v>99.94978543441758</v>
      </c>
      <c r="AC28" s="21">
        <f t="shared" si="38"/>
        <v>100</v>
      </c>
    </row>
    <row r="29" spans="1:29" ht="13.5">
      <c r="A29" s="5" t="s">
        <v>24</v>
      </c>
      <c r="B29" s="3" t="s">
        <v>27</v>
      </c>
      <c r="C29" s="11">
        <v>88376</v>
      </c>
      <c r="D29" s="11">
        <v>42216</v>
      </c>
      <c r="E29" s="11">
        <v>46160</v>
      </c>
      <c r="F29" s="11">
        <f>SUM('5歳毎人口'!F30,'5歳毎人口'!I30,'5歳毎人口'!L30)</f>
        <v>21630</v>
      </c>
      <c r="G29" s="11">
        <f>SUM('5歳毎人口'!G30,'5歳毎人口'!J30,'5歳毎人口'!M30)</f>
        <v>11023</v>
      </c>
      <c r="H29" s="11">
        <f>SUM('5歳毎人口'!H30,'5歳毎人口'!K30,'5歳毎人口'!N30)</f>
        <v>10607</v>
      </c>
      <c r="I29" s="20">
        <f>SUM('5歳毎人口'!O30,'5歳毎人口'!R30,'5歳毎人口'!U30,'5歳毎人口'!X30,'5歳毎人口'!AA30,'5歳毎人口'!AD30,'5歳毎人口'!AG30,'5歳毎人口'!AJ30,'5歳毎人口'!AM30,'5歳毎人口'!AP30)</f>
        <v>57418</v>
      </c>
      <c r="J29" s="20">
        <f>SUM('5歳毎人口'!P30,'5歳毎人口'!S30,'5歳毎人口'!V30,'5歳毎人口'!Y30,'5歳毎人口'!AB30,'5歳毎人口'!AE30,'5歳毎人口'!AH30,'5歳毎人口'!AK30,'5歳毎人口'!AN30,'5歳毎人口'!AQ30)</f>
        <v>27562</v>
      </c>
      <c r="K29" s="20">
        <f>SUM('5歳毎人口'!Q30,'5歳毎人口'!T30,'5歳毎人口'!W30,'5歳毎人口'!Z30,'5歳毎人口'!AC30,'5歳毎人口'!AF30,'5歳毎人口'!AI30,'5歳毎人口'!AL30,'5歳毎人口'!AO30,'5歳毎人口'!AR30)</f>
        <v>29856</v>
      </c>
      <c r="L29" s="11">
        <f>SUM('5歳毎人口'!AS30,'5歳毎人口'!AV30,'5歳毎人口'!AY30,'5歳毎人口'!BB30,'5歳毎人口'!BE30,'5歳毎人口'!BH30,'5歳毎人口'!BK30,'5歳毎人口'!BN30)</f>
        <v>9323</v>
      </c>
      <c r="M29" s="11">
        <f>SUM('5歳毎人口'!AT30,'5歳毎人口'!AW30,'5歳毎人口'!AZ30,'5歳毎人口'!BC30,'5歳毎人口'!BF30,'5歳毎人口'!BI30,'5歳毎人口'!BL30,'5歳毎人口'!BO30)</f>
        <v>3628</v>
      </c>
      <c r="N29" s="11">
        <f>SUM('5歳毎人口'!AU30,'5歳毎人口'!AX30,'5歳毎人口'!BA30,'5歳毎人口'!BD30,'5歳毎人口'!BG30,'5歳毎人口'!BJ30,'5歳毎人口'!BM30,'5歳毎人口'!BP30)</f>
        <v>5695</v>
      </c>
      <c r="O29" s="11">
        <v>5</v>
      </c>
      <c r="P29" s="11">
        <v>3</v>
      </c>
      <c r="Q29" s="11">
        <f>+O29-P29</f>
        <v>2</v>
      </c>
      <c r="R29" s="36">
        <f>+F29/($C29-$O29)%</f>
        <v>24.47635536544794</v>
      </c>
      <c r="S29" s="36">
        <f>+G29/($D29-$P29)%</f>
        <v>26.112808850354156</v>
      </c>
      <c r="T29" s="49">
        <f>+H29/($E29-$Q29)%</f>
        <v>22.979765154469433</v>
      </c>
      <c r="U29" s="49">
        <f t="shared" si="39"/>
        <v>64.9738036233606</v>
      </c>
      <c r="V29" s="49">
        <f>+J29/($D29-$P29)%</f>
        <v>65.2926823490394</v>
      </c>
      <c r="W29" s="49">
        <f>+K29/($E29-$Q29)%</f>
        <v>64.68217860392565</v>
      </c>
      <c r="X29" s="49">
        <f>+L29/($C29-$O29)%</f>
        <v>10.549841011191454</v>
      </c>
      <c r="Y29" s="49">
        <f>+M29/($D29-$P29)%</f>
        <v>8.594508800606448</v>
      </c>
      <c r="Z29" s="49">
        <f>+N29/($E29-$Q29)%</f>
        <v>12.338056241604923</v>
      </c>
      <c r="AA29" s="22">
        <f aca="true" t="shared" si="40" ref="AA29:AA34">SUM(R29,U29,X29)</f>
        <v>100</v>
      </c>
      <c r="AB29" s="22">
        <f aca="true" t="shared" si="41" ref="AB29:AB34">SUM(S29,V29,Y29)</f>
        <v>100</v>
      </c>
      <c r="AC29" s="22">
        <f aca="true" t="shared" si="42" ref="AC29:AC34">SUM(T29,W29,Z29)</f>
        <v>100</v>
      </c>
    </row>
    <row r="30" spans="1:29" ht="13.5">
      <c r="A30" s="5" t="s">
        <v>36</v>
      </c>
      <c r="B30" s="3" t="s">
        <v>28</v>
      </c>
      <c r="C30" s="11">
        <v>14122</v>
      </c>
      <c r="D30" s="11">
        <v>6773</v>
      </c>
      <c r="E30" s="11">
        <v>7349</v>
      </c>
      <c r="F30" s="11">
        <f>SUM('5歳毎人口'!F31,'5歳毎人口'!I31,'5歳毎人口'!L31)</f>
        <v>3610</v>
      </c>
      <c r="G30" s="11">
        <f>SUM('5歳毎人口'!G31,'5歳毎人口'!J31,'5歳毎人口'!M31)</f>
        <v>1824</v>
      </c>
      <c r="H30" s="11">
        <f>SUM('5歳毎人口'!H31,'5歳毎人口'!K31,'5歳毎人口'!N31)</f>
        <v>1786</v>
      </c>
      <c r="I30" s="20">
        <f>SUM('5歳毎人口'!O31,'5歳毎人口'!R31,'5歳毎人口'!U31,'5歳毎人口'!X31,'5歳毎人口'!AA31,'5歳毎人口'!AD31,'5歳毎人口'!AG31,'5歳毎人口'!AJ31,'5歳毎人口'!AM31,'5歳毎人口'!AP31)</f>
        <v>8901</v>
      </c>
      <c r="J30" s="20">
        <f>SUM('5歳毎人口'!P31,'5歳毎人口'!S31,'5歳毎人口'!V31,'5歳毎人口'!Y31,'5歳毎人口'!AB31,'5歳毎人口'!AE31,'5歳毎人口'!AH31,'5歳毎人口'!AK31,'5歳毎人口'!AN31,'5歳毎人口'!AQ31)</f>
        <v>4348</v>
      </c>
      <c r="K30" s="20">
        <f>SUM('5歳毎人口'!Q31,'5歳毎人口'!T31,'5歳毎人口'!W31,'5歳毎人口'!Z31,'5歳毎人口'!AC31,'5歳毎人口'!AF31,'5歳毎人口'!AI31,'5歳毎人口'!AL31,'5歳毎人口'!AO31,'5歳毎人口'!AR31)</f>
        <v>4553</v>
      </c>
      <c r="L30" s="11">
        <f>SUM('5歳毎人口'!AS31,'5歳毎人口'!AV31,'5歳毎人口'!AY31,'5歳毎人口'!BB31,'5歳毎人口'!BE31,'5歳毎人口'!BH31,'5歳毎人口'!BK31,'5歳毎人口'!BN31)</f>
        <v>1611</v>
      </c>
      <c r="M30" s="11">
        <f>SUM('5歳毎人口'!AT31,'5歳毎人口'!AW31,'5歳毎人口'!AZ31,'5歳毎人口'!BC31,'5歳毎人口'!BF31,'5歳毎人口'!BI31,'5歳毎人口'!BL31,'5歳毎人口'!BO31)</f>
        <v>601</v>
      </c>
      <c r="N30" s="11">
        <f>SUM('5歳毎人口'!AU31,'5歳毎人口'!AX31,'5歳毎人口'!BA31,'5歳毎人口'!BD31,'5歳毎人口'!BG31,'5歳毎人口'!BJ31,'5歳毎人口'!BM31,'5歳毎人口'!BP31)</f>
        <v>1010</v>
      </c>
      <c r="O30" s="11"/>
      <c r="P30" s="11"/>
      <c r="Q30" s="11"/>
      <c r="R30" s="36">
        <f aca="true" t="shared" si="43" ref="R30:R35">+F30/($C30-$O30)%</f>
        <v>25.562951423311144</v>
      </c>
      <c r="S30" s="36">
        <f aca="true" t="shared" si="44" ref="S30:S35">+G30/($D30-$P30)%</f>
        <v>26.930459176140555</v>
      </c>
      <c r="T30" s="49">
        <f aca="true" t="shared" si="45" ref="T30:T35">+H30/($E30-$Q30)%</f>
        <v>24.3026262076473</v>
      </c>
      <c r="U30" s="49">
        <f t="shared" si="39"/>
        <v>63.02931596091205</v>
      </c>
      <c r="V30" s="49">
        <f aca="true" t="shared" si="46" ref="V30:V35">+J30/($D30-$P30)%</f>
        <v>64.19607264137014</v>
      </c>
      <c r="W30" s="49">
        <f aca="true" t="shared" si="47" ref="W30:W35">+K30/($E30-$Q30)%</f>
        <v>61.9540073479385</v>
      </c>
      <c r="X30" s="49">
        <f aca="true" t="shared" si="48" ref="X30:X35">+L30/($C30-$O30)%</f>
        <v>11.407732615776803</v>
      </c>
      <c r="Y30" s="49">
        <f aca="true" t="shared" si="49" ref="Y30:Y35">+M30/($D30-$P30)%</f>
        <v>8.873468182489296</v>
      </c>
      <c r="Z30" s="49">
        <f aca="true" t="shared" si="50" ref="Z30:Z35">+N30/($E30-$Q30)%</f>
        <v>13.743366444414207</v>
      </c>
      <c r="AA30" s="22">
        <f t="shared" si="40"/>
        <v>100</v>
      </c>
      <c r="AB30" s="22">
        <f t="shared" si="41"/>
        <v>99.99999999999999</v>
      </c>
      <c r="AC30" s="22">
        <f t="shared" si="42"/>
        <v>100.00000000000001</v>
      </c>
    </row>
    <row r="31" spans="1:29" ht="13.5">
      <c r="A31" s="5"/>
      <c r="B31" s="3" t="s">
        <v>29</v>
      </c>
      <c r="C31" s="11">
        <v>6038</v>
      </c>
      <c r="D31" s="11">
        <v>2907</v>
      </c>
      <c r="E31" s="11">
        <v>3131</v>
      </c>
      <c r="F31" s="11">
        <f>SUM('5歳毎人口'!F32,'5歳毎人口'!I32,'5歳毎人口'!L32)</f>
        <v>1268</v>
      </c>
      <c r="G31" s="11">
        <f>SUM('5歳毎人口'!G32,'5歳毎人口'!J32,'5歳毎人口'!M32)</f>
        <v>675</v>
      </c>
      <c r="H31" s="11">
        <f>SUM('5歳毎人口'!H32,'5歳毎人口'!K32,'5歳毎人口'!N32)</f>
        <v>593</v>
      </c>
      <c r="I31" s="20">
        <f>SUM('5歳毎人口'!O32,'5歳毎人口'!R32,'5歳毎人口'!U32,'5歳毎人口'!X32,'5歳毎人口'!AA32,'5歳毎人口'!AD32,'5歳毎人口'!AG32,'5歳毎人口'!AJ32,'5歳毎人口'!AM32,'5歳毎人口'!AP32)</f>
        <v>3840</v>
      </c>
      <c r="J31" s="20">
        <f>SUM('5歳毎人口'!P32,'5歳毎人口'!S32,'5歳毎人口'!V32,'5歳毎人口'!Y32,'5歳毎人口'!AB32,'5歳毎人口'!AE32,'5歳毎人口'!AH32,'5歳毎人口'!AK32,'5歳毎人口'!AN32,'5歳毎人口'!AQ32)</f>
        <v>1856</v>
      </c>
      <c r="K31" s="20">
        <f>SUM('5歳毎人口'!Q32,'5歳毎人口'!T32,'5歳毎人口'!W32,'5歳毎人口'!Z32,'5歳毎人口'!AC32,'5歳毎人口'!AF32,'5歳毎人口'!AI32,'5歳毎人口'!AL32,'5歳毎人口'!AO32,'5歳毎人口'!AR32)</f>
        <v>1984</v>
      </c>
      <c r="L31" s="11">
        <f>SUM('5歳毎人口'!AS32,'5歳毎人口'!AV32,'5歳毎人口'!AY32,'5歳毎人口'!BB32,'5歳毎人口'!BE32,'5歳毎人口'!BH32,'5歳毎人口'!BK32,'5歳毎人口'!BN32)</f>
        <v>930</v>
      </c>
      <c r="M31" s="11">
        <f>SUM('5歳毎人口'!AT32,'5歳毎人口'!AW32,'5歳毎人口'!AZ32,'5歳毎人口'!BC32,'5歳毎人口'!BF32,'5歳毎人口'!BI32,'5歳毎人口'!BL32,'5歳毎人口'!BO32)</f>
        <v>376</v>
      </c>
      <c r="N31" s="11">
        <f>SUM('5歳毎人口'!AU32,'5歳毎人口'!AX32,'5歳毎人口'!BA32,'5歳毎人口'!BD32,'5歳毎人口'!BG32,'5歳毎人口'!BJ32,'5歳毎人口'!BM32,'5歳毎人口'!BP32)</f>
        <v>554</v>
      </c>
      <c r="O31" s="11"/>
      <c r="P31" s="11"/>
      <c r="Q31" s="11"/>
      <c r="R31" s="36">
        <f t="shared" si="43"/>
        <v>21.000331235508444</v>
      </c>
      <c r="S31" s="36">
        <f t="shared" si="44"/>
        <v>23.219814241486066</v>
      </c>
      <c r="T31" s="49">
        <f t="shared" si="45"/>
        <v>18.939635899073778</v>
      </c>
      <c r="U31" s="49">
        <f t="shared" si="39"/>
        <v>63.597217621729044</v>
      </c>
      <c r="V31" s="49">
        <f t="shared" si="46"/>
        <v>63.84588923288614</v>
      </c>
      <c r="W31" s="49">
        <f t="shared" si="47"/>
        <v>63.366336633663366</v>
      </c>
      <c r="X31" s="49">
        <f t="shared" si="48"/>
        <v>15.402451142762503</v>
      </c>
      <c r="Y31" s="49">
        <f t="shared" si="49"/>
        <v>12.934296525627795</v>
      </c>
      <c r="Z31" s="49">
        <f t="shared" si="50"/>
        <v>17.694027467262856</v>
      </c>
      <c r="AA31" s="22">
        <f t="shared" si="40"/>
        <v>99.99999999999999</v>
      </c>
      <c r="AB31" s="22">
        <f t="shared" si="41"/>
        <v>100</v>
      </c>
      <c r="AC31" s="22">
        <f t="shared" si="42"/>
        <v>100</v>
      </c>
    </row>
    <row r="32" spans="1:29" ht="13.5">
      <c r="A32" s="5"/>
      <c r="B32" s="3" t="s">
        <v>30</v>
      </c>
      <c r="C32" s="11">
        <v>8310</v>
      </c>
      <c r="D32" s="11">
        <v>4014</v>
      </c>
      <c r="E32" s="11">
        <v>4296</v>
      </c>
      <c r="F32" s="11">
        <f>SUM('5歳毎人口'!F33,'5歳毎人口'!I33,'5歳毎人口'!L33)</f>
        <v>1894</v>
      </c>
      <c r="G32" s="11">
        <f>SUM('5歳毎人口'!G33,'5歳毎人口'!J33,'5歳毎人口'!M33)</f>
        <v>999</v>
      </c>
      <c r="H32" s="11">
        <f>SUM('5歳毎人口'!H33,'5歳毎人口'!K33,'5歳毎人口'!N33)</f>
        <v>895</v>
      </c>
      <c r="I32" s="20">
        <f>SUM('5歳毎人口'!O33,'5歳毎人口'!R33,'5歳毎人口'!U33,'5歳毎人口'!X33,'5歳毎人口'!AA33,'5歳毎人口'!AD33,'5歳毎人口'!AG33,'5歳毎人口'!AJ33,'5歳毎人口'!AM33,'5歳毎人口'!AP33)</f>
        <v>5271</v>
      </c>
      <c r="J32" s="20">
        <f>SUM('5歳毎人口'!P33,'5歳毎人口'!S33,'5歳毎人口'!V33,'5歳毎人口'!Y33,'5歳毎人口'!AB33,'5歳毎人口'!AE33,'5歳毎人口'!AH33,'5歳毎人口'!AK33,'5歳毎人口'!AN33,'5歳毎人口'!AQ33)</f>
        <v>2580</v>
      </c>
      <c r="K32" s="20">
        <f>SUM('5歳毎人口'!Q33,'5歳毎人口'!T33,'5歳毎人口'!W33,'5歳毎人口'!Z33,'5歳毎人口'!AC33,'5歳毎人口'!AF33,'5歳毎人口'!AI33,'5歳毎人口'!AL33,'5歳毎人口'!AO33,'5歳毎人口'!AR33)</f>
        <v>2691</v>
      </c>
      <c r="L32" s="11">
        <f>SUM('5歳毎人口'!AS33,'5歳毎人口'!AV33,'5歳毎人口'!AY33,'5歳毎人口'!BB33,'5歳毎人口'!BE33,'5歳毎人口'!BH33,'5歳毎人口'!BK33,'5歳毎人口'!BN33)</f>
        <v>1145</v>
      </c>
      <c r="M32" s="11">
        <f>SUM('5歳毎人口'!AT33,'5歳毎人口'!AW33,'5歳毎人口'!AZ33,'5歳毎人口'!BC33,'5歳毎人口'!BF33,'5歳毎人口'!BI33,'5歳毎人口'!BL33,'5歳毎人口'!BO33)</f>
        <v>435</v>
      </c>
      <c r="N32" s="11">
        <f>SUM('5歳毎人口'!AU33,'5歳毎人口'!AX33,'5歳毎人口'!BA33,'5歳毎人口'!BD33,'5歳毎人口'!BG33,'5歳毎人口'!BJ33,'5歳毎人口'!BM33,'5歳毎人口'!BP33)</f>
        <v>710</v>
      </c>
      <c r="O32" s="11"/>
      <c r="P32" s="11"/>
      <c r="Q32" s="11"/>
      <c r="R32" s="36">
        <f t="shared" si="43"/>
        <v>22.79181708784597</v>
      </c>
      <c r="S32" s="36">
        <f t="shared" si="44"/>
        <v>24.887892376681613</v>
      </c>
      <c r="T32" s="49">
        <f t="shared" si="45"/>
        <v>20.833333333333332</v>
      </c>
      <c r="U32" s="49">
        <f t="shared" si="39"/>
        <v>63.42960288808665</v>
      </c>
      <c r="V32" s="49">
        <f t="shared" si="46"/>
        <v>64.27503736920777</v>
      </c>
      <c r="W32" s="49">
        <f t="shared" si="47"/>
        <v>62.63966480446927</v>
      </c>
      <c r="X32" s="49">
        <f t="shared" si="48"/>
        <v>13.77858002406739</v>
      </c>
      <c r="Y32" s="49">
        <f t="shared" si="49"/>
        <v>10.837070254110612</v>
      </c>
      <c r="Z32" s="49">
        <f t="shared" si="50"/>
        <v>16.52700186219739</v>
      </c>
      <c r="AA32" s="22">
        <f t="shared" si="40"/>
        <v>100.00000000000001</v>
      </c>
      <c r="AB32" s="22">
        <f t="shared" si="41"/>
        <v>100</v>
      </c>
      <c r="AC32" s="22">
        <f t="shared" si="42"/>
        <v>100</v>
      </c>
    </row>
    <row r="33" spans="1:29" ht="13.5">
      <c r="A33" s="5"/>
      <c r="B33" s="3" t="s">
        <v>31</v>
      </c>
      <c r="C33" s="11">
        <v>10773</v>
      </c>
      <c r="D33" s="11">
        <v>5087</v>
      </c>
      <c r="E33" s="11">
        <v>5686</v>
      </c>
      <c r="F33" s="11">
        <f>SUM('5歳毎人口'!F34,'5歳毎人口'!I34,'5歳毎人口'!L34)</f>
        <v>2400</v>
      </c>
      <c r="G33" s="11">
        <f>SUM('5歳毎人口'!G34,'5歳毎人口'!J34,'5歳毎人口'!M34)</f>
        <v>1233</v>
      </c>
      <c r="H33" s="11">
        <f>SUM('5歳毎人口'!H34,'5歳毎人口'!K34,'5歳毎人口'!N34)</f>
        <v>1167</v>
      </c>
      <c r="I33" s="20">
        <f>SUM('5歳毎人口'!O34,'5歳毎人口'!R34,'5歳毎人口'!U34,'5歳毎人口'!X34,'5歳毎人口'!AA34,'5歳毎人口'!AD34,'5歳毎人口'!AG34,'5歳毎人口'!AJ34,'5歳毎人口'!AM34,'5歳毎人口'!AP34)</f>
        <v>6650</v>
      </c>
      <c r="J33" s="20">
        <f>SUM('5歳毎人口'!P34,'5歳毎人口'!S34,'5歳毎人口'!V34,'5歳毎人口'!Y34,'5歳毎人口'!AB34,'5歳毎人口'!AE34,'5歳毎人口'!AH34,'5歳毎人口'!AK34,'5歳毎人口'!AN34,'5歳毎人口'!AQ34)</f>
        <v>3190</v>
      </c>
      <c r="K33" s="20">
        <f>SUM('5歳毎人口'!Q34,'5歳毎人口'!T34,'5歳毎人口'!W34,'5歳毎人口'!Z34,'5歳毎人口'!AC34,'5歳毎人口'!AF34,'5歳毎人口'!AI34,'5歳毎人口'!AL34,'5歳毎人口'!AO34,'5歳毎人口'!AR34)</f>
        <v>3460</v>
      </c>
      <c r="L33" s="11">
        <f>SUM('5歳毎人口'!AS34,'5歳毎人口'!AV34,'5歳毎人口'!AY34,'5歳毎人口'!BB34,'5歳毎人口'!BE34,'5歳毎人口'!BH34,'5歳毎人口'!BK34,'5歳毎人口'!BN34)</f>
        <v>1723</v>
      </c>
      <c r="M33" s="11">
        <f>SUM('5歳毎人口'!AT34,'5歳毎人口'!AW34,'5歳毎人口'!AZ34,'5歳毎人口'!BC34,'5歳毎人口'!BF34,'5歳毎人口'!BI34,'5歳毎人口'!BL34,'5歳毎人口'!BO34)</f>
        <v>664</v>
      </c>
      <c r="N33" s="11">
        <f>SUM('5歳毎人口'!AU34,'5歳毎人口'!AX34,'5歳毎人口'!BA34,'5歳毎人口'!BD34,'5歳毎人口'!BG34,'5歳毎人口'!BJ34,'5歳毎人口'!BM34,'5歳毎人口'!BP34)</f>
        <v>1059</v>
      </c>
      <c r="O33" s="11"/>
      <c r="P33" s="11"/>
      <c r="Q33" s="11"/>
      <c r="R33" s="36">
        <f t="shared" si="43"/>
        <v>22.27791701475912</v>
      </c>
      <c r="S33" s="36">
        <f t="shared" si="44"/>
        <v>24.238254373894243</v>
      </c>
      <c r="T33" s="49">
        <f t="shared" si="45"/>
        <v>20.52409426661977</v>
      </c>
      <c r="U33" s="49">
        <f t="shared" si="39"/>
        <v>61.72839506172839</v>
      </c>
      <c r="V33" s="49">
        <f t="shared" si="46"/>
        <v>62.70886573619029</v>
      </c>
      <c r="W33" s="49">
        <f t="shared" si="47"/>
        <v>60.851213506858954</v>
      </c>
      <c r="X33" s="49">
        <f t="shared" si="48"/>
        <v>15.993687923512484</v>
      </c>
      <c r="Y33" s="49">
        <f t="shared" si="49"/>
        <v>13.052879889915472</v>
      </c>
      <c r="Z33" s="49">
        <f t="shared" si="50"/>
        <v>18.62469222652128</v>
      </c>
      <c r="AA33" s="22">
        <f t="shared" si="40"/>
        <v>100</v>
      </c>
      <c r="AB33" s="22">
        <f t="shared" si="41"/>
        <v>100.00000000000001</v>
      </c>
      <c r="AC33" s="22">
        <f t="shared" si="42"/>
        <v>100</v>
      </c>
    </row>
    <row r="34" spans="1:29" ht="13.5">
      <c r="A34" s="5"/>
      <c r="B34" s="3" t="s">
        <v>32</v>
      </c>
      <c r="C34" s="11">
        <v>7185</v>
      </c>
      <c r="D34" s="11">
        <v>3322</v>
      </c>
      <c r="E34" s="11">
        <v>3863</v>
      </c>
      <c r="F34" s="11">
        <f>SUM('5歳毎人口'!F35,'5歳毎人口'!I35,'5歳毎人口'!L35)</f>
        <v>1580</v>
      </c>
      <c r="G34" s="11">
        <f>SUM('5歳毎人口'!G35,'5歳毎人口'!J35,'5歳毎人口'!M35)</f>
        <v>792</v>
      </c>
      <c r="H34" s="11">
        <f>SUM('5歳毎人口'!H35,'5歳毎人口'!K35,'5歳毎人口'!N35)</f>
        <v>788</v>
      </c>
      <c r="I34" s="20">
        <f>SUM('5歳毎人口'!O35,'5歳毎人口'!R35,'5歳毎人口'!U35,'5歳毎人口'!X35,'5歳毎人口'!AA35,'5歳毎人口'!AD35,'5歳毎人口'!AG35,'5歳毎人口'!AJ35,'5歳毎人口'!AM35,'5歳毎人口'!AP35)</f>
        <v>4673</v>
      </c>
      <c r="J34" s="20">
        <f>SUM('5歳毎人口'!P35,'5歳毎人口'!S35,'5歳毎人口'!V35,'5歳毎人口'!Y35,'5歳毎人口'!AB35,'5歳毎人口'!AE35,'5歳毎人口'!AH35,'5歳毎人口'!AK35,'5歳毎人口'!AN35,'5歳毎人口'!AQ35)</f>
        <v>2156</v>
      </c>
      <c r="K34" s="20">
        <f>SUM('5歳毎人口'!Q35,'5歳毎人口'!T35,'5歳毎人口'!W35,'5歳毎人口'!Z35,'5歳毎人口'!AC35,'5歳毎人口'!AF35,'5歳毎人口'!AI35,'5歳毎人口'!AL35,'5歳毎人口'!AO35,'5歳毎人口'!AR35)</f>
        <v>2517</v>
      </c>
      <c r="L34" s="11">
        <f>SUM('5歳毎人口'!AS35,'5歳毎人口'!AV35,'5歳毎人口'!AY35,'5歳毎人口'!BB35,'5歳毎人口'!BE35,'5歳毎人口'!BH35,'5歳毎人口'!BK35,'5歳毎人口'!BN35)</f>
        <v>932</v>
      </c>
      <c r="M34" s="11">
        <f>SUM('5歳毎人口'!AT35,'5歳毎人口'!AW35,'5歳毎人口'!AZ35,'5歳毎人口'!BC35,'5歳毎人口'!BF35,'5歳毎人口'!BI35,'5歳毎人口'!BL35,'5歳毎人口'!BO35)</f>
        <v>374</v>
      </c>
      <c r="N34" s="11">
        <f>SUM('5歳毎人口'!AU35,'5歳毎人口'!AX35,'5歳毎人口'!BA35,'5歳毎人口'!BD35,'5歳毎人口'!BG35,'5歳毎人口'!BJ35,'5歳毎人口'!BM35,'5歳毎人口'!BP35)</f>
        <v>558</v>
      </c>
      <c r="O34" s="11"/>
      <c r="P34" s="11"/>
      <c r="Q34" s="11"/>
      <c r="R34" s="36">
        <f t="shared" si="43"/>
        <v>21.990257480862912</v>
      </c>
      <c r="S34" s="36">
        <f t="shared" si="44"/>
        <v>23.841059602649008</v>
      </c>
      <c r="T34" s="49">
        <f t="shared" si="45"/>
        <v>20.3986538959358</v>
      </c>
      <c r="U34" s="49">
        <f t="shared" si="39"/>
        <v>65.03827418232429</v>
      </c>
      <c r="V34" s="49">
        <f t="shared" si="46"/>
        <v>64.90066225165563</v>
      </c>
      <c r="W34" s="49">
        <f t="shared" si="47"/>
        <v>65.15661403054621</v>
      </c>
      <c r="X34" s="49">
        <f t="shared" si="48"/>
        <v>12.971468336812805</v>
      </c>
      <c r="Y34" s="49">
        <f t="shared" si="49"/>
        <v>11.258278145695364</v>
      </c>
      <c r="Z34" s="49">
        <f t="shared" si="50"/>
        <v>14.44473207351799</v>
      </c>
      <c r="AA34" s="22">
        <f t="shared" si="40"/>
        <v>100</v>
      </c>
      <c r="AB34" s="22">
        <f t="shared" si="41"/>
        <v>100</v>
      </c>
      <c r="AC34" s="22">
        <f t="shared" si="42"/>
        <v>100</v>
      </c>
    </row>
    <row r="35" spans="1:29" ht="13.5">
      <c r="A35" s="6"/>
      <c r="B35" s="8" t="s">
        <v>33</v>
      </c>
      <c r="C35" s="13">
        <v>1593968</v>
      </c>
      <c r="D35" s="13">
        <v>757617</v>
      </c>
      <c r="E35" s="13">
        <v>836351</v>
      </c>
      <c r="F35" s="13">
        <f>SUM('5歳毎人口'!F36,'5歳毎人口'!I36,'5歳毎人口'!L36)</f>
        <v>361823</v>
      </c>
      <c r="G35" s="13">
        <f>SUM('5歳毎人口'!G36,'5歳毎人口'!J36,'5歳毎人口'!M36)</f>
        <v>185436</v>
      </c>
      <c r="H35" s="13">
        <f>SUM('5歳毎人口'!H36,'5歳毎人口'!K36,'5歳毎人口'!N36)</f>
        <v>176387</v>
      </c>
      <c r="I35" s="13">
        <f>SUM('5歳毎人口'!O36,'5歳毎人口'!R36,'5歳毎人口'!U36,'5歳毎人口'!X36,'5歳毎人口'!AA36,'5歳毎人口'!AD36,'5歳毎人口'!AG36,'5歳毎人口'!AJ36,'5歳毎人口'!AM36,'5歳毎人口'!AP36)</f>
        <v>1038396</v>
      </c>
      <c r="J35" s="13">
        <f>SUM('5歳毎人口'!P36,'5歳毎人口'!S36,'5歳毎人口'!V36,'5歳毎人口'!Y36,'5歳毎人口'!AB36,'5歳毎人口'!AE36,'5歳毎人口'!AH36,'5歳毎人口'!AK36,'5歳毎人口'!AN36,'5歳毎人口'!AQ36)</f>
        <v>495599</v>
      </c>
      <c r="K35" s="13">
        <f>SUM('5歳毎人口'!Q36,'5歳毎人口'!T36,'5歳毎人口'!W36,'5歳毎人口'!Z36,'5歳毎人口'!AC36,'5歳毎人口'!AF36,'5歳毎人口'!AI36,'5歳毎人口'!AL36,'5歳毎人口'!AO36,'5歳毎人口'!AR36)</f>
        <v>542797</v>
      </c>
      <c r="L35" s="13">
        <f>SUM('5歳毎人口'!AS36,'5歳毎人口'!AV36,'5歳毎人口'!AY36,'5歳毎人口'!BB36,'5歳毎人口'!BE36,'5歳毎人口'!BH36,'5歳毎人口'!BK36,'5歳毎人口'!BN36)</f>
        <v>193605</v>
      </c>
      <c r="M35" s="13">
        <f>SUM('5歳毎人口'!AT36,'5歳毎人口'!AW36,'5歳毎人口'!AZ36,'5歳毎人口'!BC36,'5歳毎人口'!BF36,'5歳毎人口'!BI36,'5歳毎人口'!BL36,'5歳毎人口'!BO36)</f>
        <v>76494</v>
      </c>
      <c r="N35" s="13">
        <f>SUM('5歳毎人口'!AU36,'5歳毎人口'!AX36,'5歳毎人口'!BA36,'5歳毎人口'!BD36,'5歳毎人口'!BG36,'5歳毎人口'!BJ36,'5歳毎人口'!BM36,'5歳毎人口'!BP36)</f>
        <v>117111</v>
      </c>
      <c r="O35" s="13">
        <v>144</v>
      </c>
      <c r="P35" s="13">
        <v>88</v>
      </c>
      <c r="Q35" s="13">
        <f>+O35-P35</f>
        <v>56</v>
      </c>
      <c r="R35" s="37">
        <f t="shared" si="43"/>
        <v>22.701565542995965</v>
      </c>
      <c r="S35" s="37">
        <f t="shared" si="44"/>
        <v>24.479062847758964</v>
      </c>
      <c r="T35" s="47">
        <f t="shared" si="45"/>
        <v>21.09148087696327</v>
      </c>
      <c r="U35" s="47">
        <f>ROUNDDOWN(I35/($C35-$O35)%,1)</f>
        <v>65.1</v>
      </c>
      <c r="V35" s="47">
        <f t="shared" si="46"/>
        <v>65.42310591409702</v>
      </c>
      <c r="W35" s="47">
        <f t="shared" si="47"/>
        <v>64.90496774463556</v>
      </c>
      <c r="X35" s="47">
        <f t="shared" si="48"/>
        <v>12.147200694681471</v>
      </c>
      <c r="Y35" s="47">
        <f t="shared" si="49"/>
        <v>10.097831238144018</v>
      </c>
      <c r="Z35" s="47">
        <f t="shared" si="50"/>
        <v>14.003551378401161</v>
      </c>
      <c r="AA35" s="21">
        <f aca="true" t="shared" si="51" ref="AA35:AC36">SUM(R35,U35,X35)</f>
        <v>99.94876623767743</v>
      </c>
      <c r="AB35" s="21">
        <f t="shared" si="51"/>
        <v>100</v>
      </c>
      <c r="AC35" s="21">
        <f t="shared" si="51"/>
        <v>99.99999999999999</v>
      </c>
    </row>
    <row r="36" spans="1:29" ht="13.5">
      <c r="A36" s="4"/>
      <c r="B36" s="7" t="s">
        <v>26</v>
      </c>
      <c r="C36" s="15">
        <v>138918</v>
      </c>
      <c r="D36" s="15">
        <v>65846</v>
      </c>
      <c r="E36" s="15">
        <v>73072</v>
      </c>
      <c r="F36" s="15">
        <f>SUM('5歳毎人口'!F37,'5歳毎人口'!I37,'5歳毎人口'!L37)</f>
        <v>29742</v>
      </c>
      <c r="G36" s="15">
        <f>SUM('5歳毎人口'!G37,'5歳毎人口'!J37,'5歳毎人口'!M37)</f>
        <v>15201</v>
      </c>
      <c r="H36" s="15">
        <f>SUM('5歳毎人口'!H37,'5歳毎人口'!K37,'5歳毎人口'!N37)</f>
        <v>14541</v>
      </c>
      <c r="I36" s="15">
        <f>SUM('5歳毎人口'!O37,'5歳毎人口'!R37,'5歳毎人口'!U37,'5歳毎人口'!X37,'5歳毎人口'!AA37,'5歳毎人口'!AD37,'5歳毎人口'!AG37,'5歳毎人口'!AJ37,'5歳毎人口'!AM37,'5歳毎人口'!AP37)</f>
        <v>90352</v>
      </c>
      <c r="J36" s="15">
        <f>SUM('5歳毎人口'!P37,'5歳毎人口'!S37,'5歳毎人口'!V37,'5歳毎人口'!Y37,'5歳毎人口'!AB37,'5歳毎人口'!AE37,'5歳毎人口'!AH37,'5歳毎人口'!AK37,'5歳毎人口'!AN37,'5歳毎人口'!AQ37)</f>
        <v>43411</v>
      </c>
      <c r="K36" s="15">
        <f>SUM('5歳毎人口'!Q37,'5歳毎人口'!T37,'5歳毎人口'!W37,'5歳毎人口'!Z37,'5歳毎人口'!AC37,'5歳毎人口'!AF37,'5歳毎人口'!AI37,'5歳毎人口'!AL37,'5歳毎人口'!AO37,'5歳毎人口'!AR37)</f>
        <v>46941</v>
      </c>
      <c r="L36" s="15">
        <f>SUM('5歳毎人口'!AS37,'5歳毎人口'!AV37,'5歳毎人口'!AY37,'5歳毎人口'!BB37,'5歳毎人口'!BE37,'5歳毎人口'!BH37,'5歳毎人口'!BK37,'5歳毎人口'!BN37)</f>
        <v>18800</v>
      </c>
      <c r="M36" s="15">
        <f>SUM('5歳毎人口'!AT37,'5歳毎人口'!AW37,'5歳毎人口'!AZ37,'5歳毎人口'!BC37,'5歳毎人口'!BF37,'5歳毎人口'!BI37,'5歳毎人口'!BL37,'5歳毎人口'!BO37)</f>
        <v>7218</v>
      </c>
      <c r="N36" s="15">
        <f>SUM('5歳毎人口'!AU37,'5歳毎人口'!AX37,'5歳毎人口'!BA37,'5歳毎人口'!BD37,'5歳毎人口'!BG37,'5歳毎人口'!BJ37,'5歳毎人口'!BM37,'5歳毎人口'!BP37)</f>
        <v>11582</v>
      </c>
      <c r="O36" s="9">
        <f>SUM(O37:O42)</f>
        <v>24</v>
      </c>
      <c r="P36" s="9">
        <f>SUM(P37:P42)</f>
        <v>16</v>
      </c>
      <c r="Q36" s="9">
        <f>SUM(Q37:Q42)</f>
        <v>8</v>
      </c>
      <c r="R36" s="19">
        <f>+F36/($C36-$O36)%</f>
        <v>21.41345198496695</v>
      </c>
      <c r="S36" s="19">
        <f>+G36/($D36-$P36)%</f>
        <v>23.091295761810727</v>
      </c>
      <c r="T36" s="19">
        <f>+H36/($E36-$Q36)%</f>
        <v>19.901729990145625</v>
      </c>
      <c r="U36" s="19">
        <f>+I36/($C36-$O36)%</f>
        <v>65.05104612150272</v>
      </c>
      <c r="V36" s="19">
        <f>+J36/($D36-$P36)%</f>
        <v>65.94409843536383</v>
      </c>
      <c r="W36" s="19">
        <f>+K36/($E36-$Q36)%</f>
        <v>64.24641410270448</v>
      </c>
      <c r="X36" s="19">
        <f>+L36/($C36-$O36)%</f>
        <v>13.535501893530318</v>
      </c>
      <c r="Y36" s="19">
        <f>+M36/($D36-$P36)%</f>
        <v>10.96460580282546</v>
      </c>
      <c r="Z36" s="19">
        <f>+N36/($E36-$Q36)%</f>
        <v>15.851855907149897</v>
      </c>
      <c r="AA36" s="21">
        <f t="shared" si="51"/>
        <v>100</v>
      </c>
      <c r="AB36" s="21">
        <f t="shared" si="51"/>
        <v>100.00000000000001</v>
      </c>
      <c r="AC36" s="21">
        <f t="shared" si="51"/>
        <v>100</v>
      </c>
    </row>
    <row r="37" spans="1:29" ht="13.5">
      <c r="A37" s="5" t="s">
        <v>37</v>
      </c>
      <c r="B37" s="3" t="s">
        <v>27</v>
      </c>
      <c r="C37" s="11">
        <v>90683</v>
      </c>
      <c r="D37" s="11">
        <v>43102</v>
      </c>
      <c r="E37" s="11">
        <v>47581</v>
      </c>
      <c r="F37" s="11">
        <f>SUM('5歳毎人口'!F38,'5歳毎人口'!I38,'5歳毎人口'!L38)</f>
        <v>19347</v>
      </c>
      <c r="G37" s="11">
        <f>SUM('5歳毎人口'!G38,'5歳毎人口'!J38,'5歳毎人口'!M38)</f>
        <v>9882</v>
      </c>
      <c r="H37" s="11">
        <f>SUM('5歳毎人口'!H38,'5歳毎人口'!K38,'5歳毎人口'!N38)</f>
        <v>9465</v>
      </c>
      <c r="I37" s="20">
        <f>SUM('5歳毎人口'!O38,'5歳毎人口'!R38,'5歳毎人口'!U38,'5歳毎人口'!X38,'5歳毎人口'!AA38,'5歳毎人口'!AD38,'5歳毎人口'!AG38,'5歳毎人口'!AJ38,'5歳毎人口'!AM38,'5歳毎人口'!AP38)</f>
        <v>59991</v>
      </c>
      <c r="J37" s="20">
        <f>SUM('5歳毎人口'!P38,'5歳毎人口'!S38,'5歳毎人口'!V38,'5歳毎人口'!Y38,'5歳毎人口'!AB38,'5歳毎人口'!AE38,'5歳毎人口'!AH38,'5歳毎人口'!AK38,'5歳毎人口'!AN38,'5歳毎人口'!AQ38)</f>
        <v>28865</v>
      </c>
      <c r="K37" s="20">
        <f>SUM('5歳毎人口'!Q38,'5歳毎人口'!T38,'5歳毎人口'!W38,'5歳毎人口'!Z38,'5歳毎人口'!AC38,'5歳毎人口'!AF38,'5歳毎人口'!AI38,'5歳毎人口'!AL38,'5歳毎人口'!AO38,'5歳毎人口'!AR38)</f>
        <v>31126</v>
      </c>
      <c r="L37" s="11">
        <f>SUM('5歳毎人口'!AS38,'5歳毎人口'!AV38,'5歳毎人口'!AY38,'5歳毎人口'!BB38,'5歳毎人口'!BE38,'5歳毎人口'!BH38,'5歳毎人口'!BK38,'5歳毎人口'!BN38)</f>
        <v>11321</v>
      </c>
      <c r="M37" s="11">
        <f>SUM('5歳毎人口'!AT38,'5歳毎人口'!AW38,'5歳毎人口'!AZ38,'5歳毎人口'!BC38,'5歳毎人口'!BF38,'5歳毎人口'!BI38,'5歳毎人口'!BL38,'5歳毎人口'!BO38)</f>
        <v>4339</v>
      </c>
      <c r="N37" s="11">
        <f>SUM('5歳毎人口'!AU38,'5歳毎人口'!AX38,'5歳毎人口'!BA38,'5歳毎人口'!BD38,'5歳毎人口'!BG38,'5歳毎人口'!BJ38,'5歳毎人口'!BM38,'5歳毎人口'!BP38)</f>
        <v>6982</v>
      </c>
      <c r="O37" s="11">
        <v>24</v>
      </c>
      <c r="P37" s="11">
        <v>16</v>
      </c>
      <c r="Q37" s="11">
        <f>+O37-P37</f>
        <v>8</v>
      </c>
      <c r="R37" s="36">
        <f>+F37/($C37-$O37)%</f>
        <v>21.340407460925004</v>
      </c>
      <c r="S37" s="36">
        <f>+G37/($D37-$P37)%</f>
        <v>22.935524300236736</v>
      </c>
      <c r="T37" s="36">
        <f>+H37/($E37-$Q37)%</f>
        <v>19.895739179786855</v>
      </c>
      <c r="U37" s="36">
        <f>+I37/($C37-$O37)%</f>
        <v>66.17213955591833</v>
      </c>
      <c r="V37" s="36">
        <f>+J37/($D37-$P37)%</f>
        <v>66.99391913846725</v>
      </c>
      <c r="W37" s="36">
        <f>+K37/($E37-$Q37)%</f>
        <v>65.42786874908036</v>
      </c>
      <c r="X37" s="36">
        <f>+L37/($C37-$O37)%</f>
        <v>12.487452983156663</v>
      </c>
      <c r="Y37" s="36">
        <f>+M37/($D37-$P37)%</f>
        <v>10.070556561296012</v>
      </c>
      <c r="Z37" s="36">
        <f>+N37/($E37-$Q37)%</f>
        <v>14.676392071132785</v>
      </c>
      <c r="AA37" s="22">
        <f aca="true" t="shared" si="52" ref="AA37:AA42">SUM(R37,U37,X37)</f>
        <v>100</v>
      </c>
      <c r="AB37" s="22">
        <f aca="true" t="shared" si="53" ref="AB37:AB42">SUM(S37,V37,Y37)</f>
        <v>100</v>
      </c>
      <c r="AC37" s="22">
        <f aca="true" t="shared" si="54" ref="AC37:AC42">SUM(T37,W37,Z37)</f>
        <v>100</v>
      </c>
    </row>
    <row r="38" spans="1:29" ht="13.5">
      <c r="A38" s="5" t="s">
        <v>38</v>
      </c>
      <c r="B38" s="3" t="s">
        <v>28</v>
      </c>
      <c r="C38" s="11">
        <v>16381</v>
      </c>
      <c r="D38" s="11">
        <v>7749</v>
      </c>
      <c r="E38" s="11">
        <v>8632</v>
      </c>
      <c r="F38" s="11">
        <f>SUM('5歳毎人口'!F39,'5歳毎人口'!I39,'5歳毎人口'!L39)</f>
        <v>3879</v>
      </c>
      <c r="G38" s="11">
        <f>SUM('5歳毎人口'!G39,'5歳毎人口'!J39,'5歳毎人口'!M39)</f>
        <v>1925</v>
      </c>
      <c r="H38" s="11">
        <f>SUM('5歳毎人口'!H39,'5歳毎人口'!K39,'5歳毎人口'!N39)</f>
        <v>1954</v>
      </c>
      <c r="I38" s="20">
        <f>SUM('5歳毎人口'!O39,'5歳毎人口'!R39,'5歳毎人口'!U39,'5歳毎人口'!X39,'5歳毎人口'!AA39,'5歳毎人口'!AD39,'5歳毎人口'!AG39,'5歳毎人口'!AJ39,'5歳毎人口'!AM39,'5歳毎人口'!AP39)</f>
        <v>10473</v>
      </c>
      <c r="J38" s="20">
        <f>SUM('5歳毎人口'!P39,'5歳毎人口'!S39,'5歳毎人口'!V39,'5歳毎人口'!Y39,'5歳毎人口'!AB39,'5歳毎人口'!AE39,'5歳毎人口'!AH39,'5歳毎人口'!AK39,'5歳毎人口'!AN39,'5歳毎人口'!AQ39)</f>
        <v>5045</v>
      </c>
      <c r="K38" s="20">
        <f>SUM('5歳毎人口'!Q39,'5歳毎人口'!T39,'5歳毎人口'!W39,'5歳毎人口'!Z39,'5歳毎人口'!AC39,'5歳毎人口'!AF39,'5歳毎人口'!AI39,'5歳毎人口'!AL39,'5歳毎人口'!AO39,'5歳毎人口'!AR39)</f>
        <v>5428</v>
      </c>
      <c r="L38" s="11">
        <f>SUM('5歳毎人口'!AS39,'5歳毎人口'!AV39,'5歳毎人口'!AY39,'5歳毎人口'!BB39,'5歳毎人口'!BE39,'5歳毎人口'!BH39,'5歳毎人口'!BK39,'5歳毎人口'!BN39)</f>
        <v>2029</v>
      </c>
      <c r="M38" s="11">
        <f>SUM('5歳毎人口'!AT39,'5歳毎人口'!AW39,'5歳毎人口'!AZ39,'5歳毎人口'!BC39,'5歳毎人口'!BF39,'5歳毎人口'!BI39,'5歳毎人口'!BL39,'5歳毎人口'!BO39)</f>
        <v>779</v>
      </c>
      <c r="N38" s="11">
        <f>SUM('5歳毎人口'!AU39,'5歳毎人口'!AX39,'5歳毎人口'!BA39,'5歳毎人口'!BD39,'5歳毎人口'!BG39,'5歳毎人口'!BJ39,'5歳毎人口'!BM39,'5歳毎人口'!BP39)</f>
        <v>1250</v>
      </c>
      <c r="O38" s="11"/>
      <c r="P38" s="11"/>
      <c r="Q38" s="11"/>
      <c r="R38" s="36">
        <f aca="true" t="shared" si="55" ref="R38:R43">+F38/($C38-$O38)%</f>
        <v>23.679873023624932</v>
      </c>
      <c r="S38" s="36">
        <f aca="true" t="shared" si="56" ref="S38:S43">+G38/($D38-$P38)%</f>
        <v>24.841915085817526</v>
      </c>
      <c r="T38" s="36">
        <f aca="true" t="shared" si="57" ref="T38:T43">+H38/($E38-$Q38)%</f>
        <v>22.636700648748842</v>
      </c>
      <c r="U38" s="36">
        <f aca="true" t="shared" si="58" ref="U38:U43">+I38/($C38-$O38)%</f>
        <v>63.93382577376229</v>
      </c>
      <c r="V38" s="36">
        <f aca="true" t="shared" si="59" ref="V38:V43">+J38/($D38-$P38)%</f>
        <v>65.10517486127243</v>
      </c>
      <c r="W38" s="36">
        <f aca="true" t="shared" si="60" ref="W38:W43">+K38/($E38-$Q38)%</f>
        <v>62.8822984244671</v>
      </c>
      <c r="X38" s="36">
        <f aca="true" t="shared" si="61" ref="X38:X43">+L38/($C38-$O38)%</f>
        <v>12.386301202612783</v>
      </c>
      <c r="Y38" s="36">
        <f aca="true" t="shared" si="62" ref="Y38:Y43">+M38/($D38-$P38)%</f>
        <v>10.052910052910054</v>
      </c>
      <c r="Z38" s="36">
        <f aca="true" t="shared" si="63" ref="Z38:Z43">+N38/($E38-$Q38)%</f>
        <v>14.481000926784061</v>
      </c>
      <c r="AA38" s="22">
        <f t="shared" si="52"/>
        <v>100</v>
      </c>
      <c r="AB38" s="22">
        <f t="shared" si="53"/>
        <v>100</v>
      </c>
      <c r="AC38" s="22">
        <f t="shared" si="54"/>
        <v>100.00000000000001</v>
      </c>
    </row>
    <row r="39" spans="1:29" ht="13.5">
      <c r="A39" s="5"/>
      <c r="B39" s="3" t="s">
        <v>29</v>
      </c>
      <c r="C39" s="11">
        <v>6231</v>
      </c>
      <c r="D39" s="11">
        <v>2962</v>
      </c>
      <c r="E39" s="11">
        <v>3269</v>
      </c>
      <c r="F39" s="11">
        <f>SUM('5歳毎人口'!F40,'5歳毎人口'!I40,'5歳毎人口'!L40)</f>
        <v>1261</v>
      </c>
      <c r="G39" s="11">
        <f>SUM('5歳毎人口'!G40,'5歳毎人口'!J40,'5歳毎人口'!M40)</f>
        <v>662</v>
      </c>
      <c r="H39" s="11">
        <f>SUM('5歳毎人口'!H40,'5歳毎人口'!K40,'5歳毎人口'!N40)</f>
        <v>599</v>
      </c>
      <c r="I39" s="20">
        <f>SUM('5歳毎人口'!O40,'5歳毎人口'!R40,'5歳毎人口'!U40,'5歳毎人口'!X40,'5歳毎人口'!AA40,'5歳毎人口'!AD40,'5歳毎人口'!AG40,'5歳毎人口'!AJ40,'5歳毎人口'!AM40,'5歳毎人口'!AP40)</f>
        <v>3785</v>
      </c>
      <c r="J39" s="20">
        <f>SUM('5歳毎人口'!P40,'5歳毎人口'!S40,'5歳毎人口'!V40,'5歳毎人口'!Y40,'5歳毎人口'!AB40,'5歳毎人口'!AE40,'5歳毎人口'!AH40,'5歳毎人口'!AK40,'5歳毎人口'!AN40,'5歳毎人口'!AQ40)</f>
        <v>1847</v>
      </c>
      <c r="K39" s="20">
        <f>SUM('5歳毎人口'!Q40,'5歳毎人口'!T40,'5歳毎人口'!W40,'5歳毎人口'!Z40,'5歳毎人口'!AC40,'5歳毎人口'!AF40,'5歳毎人口'!AI40,'5歳毎人口'!AL40,'5歳毎人口'!AO40,'5歳毎人口'!AR40)</f>
        <v>1938</v>
      </c>
      <c r="L39" s="11">
        <f>SUM('5歳毎人口'!AS40,'5歳毎人口'!AV40,'5歳毎人口'!AY40,'5歳毎人口'!BB40,'5歳毎人口'!BE40,'5歳毎人口'!BH40,'5歳毎人口'!BK40,'5歳毎人口'!BN40)</f>
        <v>1185</v>
      </c>
      <c r="M39" s="11">
        <f>SUM('5歳毎人口'!AT40,'5歳毎人口'!AW40,'5歳毎人口'!AZ40,'5歳毎人口'!BC40,'5歳毎人口'!BF40,'5歳毎人口'!BI40,'5歳毎人口'!BL40,'5歳毎人口'!BO40)</f>
        <v>453</v>
      </c>
      <c r="N39" s="11">
        <f>SUM('5歳毎人口'!AU40,'5歳毎人口'!AX40,'5歳毎人口'!BA40,'5歳毎人口'!BD40,'5歳毎人口'!BG40,'5歳毎人口'!BJ40,'5歳毎人口'!BM40,'5歳毎人口'!BP40)</f>
        <v>732</v>
      </c>
      <c r="O39" s="11"/>
      <c r="P39" s="11"/>
      <c r="Q39" s="11"/>
      <c r="R39" s="36">
        <f t="shared" si="55"/>
        <v>20.237522067083933</v>
      </c>
      <c r="S39" s="36">
        <f t="shared" si="56"/>
        <v>22.349763673193788</v>
      </c>
      <c r="T39" s="36">
        <f t="shared" si="57"/>
        <v>18.32364637503824</v>
      </c>
      <c r="U39" s="36">
        <f t="shared" si="58"/>
        <v>60.74466377788477</v>
      </c>
      <c r="V39" s="36">
        <f t="shared" si="59"/>
        <v>62.35651586765699</v>
      </c>
      <c r="W39" s="36">
        <f t="shared" si="60"/>
        <v>59.28418476598348</v>
      </c>
      <c r="X39" s="36">
        <f t="shared" si="61"/>
        <v>19.017814155031296</v>
      </c>
      <c r="Y39" s="36">
        <f t="shared" si="62"/>
        <v>15.293720459149222</v>
      </c>
      <c r="Z39" s="36">
        <f t="shared" si="63"/>
        <v>22.392168858978284</v>
      </c>
      <c r="AA39" s="22">
        <f t="shared" si="52"/>
        <v>100</v>
      </c>
      <c r="AB39" s="22">
        <f t="shared" si="53"/>
        <v>100</v>
      </c>
      <c r="AC39" s="22">
        <f t="shared" si="54"/>
        <v>100</v>
      </c>
    </row>
    <row r="40" spans="1:29" ht="13.5">
      <c r="A40" s="5"/>
      <c r="B40" s="3" t="s">
        <v>30</v>
      </c>
      <c r="C40" s="11">
        <v>8123</v>
      </c>
      <c r="D40" s="11">
        <v>3902</v>
      </c>
      <c r="E40" s="11">
        <v>4221</v>
      </c>
      <c r="F40" s="11">
        <f>SUM('5歳毎人口'!F41,'5歳毎人口'!I41,'5歳毎人口'!L41)</f>
        <v>1717</v>
      </c>
      <c r="G40" s="11">
        <f>SUM('5歳毎人口'!G41,'5歳毎人口'!J41,'5歳毎人口'!M41)</f>
        <v>913</v>
      </c>
      <c r="H40" s="11">
        <f>SUM('5歳毎人口'!H41,'5歳毎人口'!K41,'5歳毎人口'!N41)</f>
        <v>804</v>
      </c>
      <c r="I40" s="20">
        <f>SUM('5歳毎人口'!O41,'5歳毎人口'!R41,'5歳毎人口'!U41,'5歳毎人口'!X41,'5歳毎人口'!AA41,'5歳毎人口'!AD41,'5歳毎人口'!AG41,'5歳毎人口'!AJ41,'5歳毎人口'!AM41,'5歳毎人口'!AP41)</f>
        <v>5064</v>
      </c>
      <c r="J40" s="20">
        <f>SUM('5歳毎人口'!P41,'5歳毎人口'!S41,'5歳毎人口'!V41,'5歳毎人口'!Y41,'5歳毎人口'!AB41,'5歳毎人口'!AE41,'5歳毎人口'!AH41,'5歳毎人口'!AK41,'5歳毎人口'!AN41,'5歳毎人口'!AQ41)</f>
        <v>2464</v>
      </c>
      <c r="K40" s="20">
        <f>SUM('5歳毎人口'!Q41,'5歳毎人口'!T41,'5歳毎人口'!W41,'5歳毎人口'!Z41,'5歳毎人口'!AC41,'5歳毎人口'!AF41,'5歳毎人口'!AI41,'5歳毎人口'!AL41,'5歳毎人口'!AO41,'5歳毎人口'!AR41)</f>
        <v>2600</v>
      </c>
      <c r="L40" s="11">
        <f>SUM('5歳毎人口'!AS41,'5歳毎人口'!AV41,'5歳毎人口'!AY41,'5歳毎人口'!BB41,'5歳毎人口'!BE41,'5歳毎人口'!BH41,'5歳毎人口'!BK41,'5歳毎人口'!BN41)</f>
        <v>1342</v>
      </c>
      <c r="M40" s="11">
        <f>SUM('5歳毎人口'!AT41,'5歳毎人口'!AW41,'5歳毎人口'!AZ41,'5歳毎人口'!BC41,'5歳毎人口'!BF41,'5歳毎人口'!BI41,'5歳毎人口'!BL41,'5歳毎人口'!BO41)</f>
        <v>525</v>
      </c>
      <c r="N40" s="11">
        <f>SUM('5歳毎人口'!AU41,'5歳毎人口'!AX41,'5歳毎人口'!BA41,'5歳毎人口'!BD41,'5歳毎人口'!BG41,'5歳毎人口'!BJ41,'5歳毎人口'!BM41,'5歳毎人口'!BP41)</f>
        <v>817</v>
      </c>
      <c r="O40" s="11"/>
      <c r="P40" s="11"/>
      <c r="Q40" s="11"/>
      <c r="R40" s="36">
        <f t="shared" si="55"/>
        <v>21.137510771882308</v>
      </c>
      <c r="S40" s="36">
        <f t="shared" si="56"/>
        <v>23.398257303946693</v>
      </c>
      <c r="T40" s="36">
        <f t="shared" si="57"/>
        <v>19.047619047619047</v>
      </c>
      <c r="U40" s="36">
        <f t="shared" si="58"/>
        <v>62.34149944601748</v>
      </c>
      <c r="V40" s="36">
        <f t="shared" si="59"/>
        <v>63.14710404920553</v>
      </c>
      <c r="W40" s="36">
        <f t="shared" si="60"/>
        <v>61.59677801468846</v>
      </c>
      <c r="X40" s="36">
        <f t="shared" si="61"/>
        <v>16.52098978210021</v>
      </c>
      <c r="Y40" s="36">
        <f t="shared" si="62"/>
        <v>13.45463864684777</v>
      </c>
      <c r="Z40" s="36">
        <f t="shared" si="63"/>
        <v>19.35560293769249</v>
      </c>
      <c r="AA40" s="22">
        <f t="shared" si="52"/>
        <v>100</v>
      </c>
      <c r="AB40" s="22">
        <f t="shared" si="53"/>
        <v>100</v>
      </c>
      <c r="AC40" s="22">
        <f t="shared" si="54"/>
        <v>100</v>
      </c>
    </row>
    <row r="41" spans="1:29" ht="13.5">
      <c r="A41" s="5"/>
      <c r="B41" s="3" t="s">
        <v>31</v>
      </c>
      <c r="C41" s="11">
        <v>10573</v>
      </c>
      <c r="D41" s="11">
        <v>5003</v>
      </c>
      <c r="E41" s="11">
        <v>5570</v>
      </c>
      <c r="F41" s="11">
        <f>SUM('5歳毎人口'!F42,'5歳毎人口'!I42,'5歳毎人口'!L42)</f>
        <v>2169</v>
      </c>
      <c r="G41" s="11">
        <f>SUM('5歳毎人口'!G42,'5歳毎人口'!J42,'5歳毎人口'!M42)</f>
        <v>1122</v>
      </c>
      <c r="H41" s="11">
        <f>SUM('5歳毎人口'!H42,'5歳毎人口'!K42,'5歳毎人口'!N42)</f>
        <v>1047</v>
      </c>
      <c r="I41" s="20">
        <f>SUM('5歳毎人口'!O42,'5歳毎人口'!R42,'5歳毎人口'!U42,'5歳毎人口'!X42,'5歳毎人口'!AA42,'5歳毎人口'!AD42,'5歳毎人口'!AG42,'5歳毎人口'!AJ42,'5歳毎人口'!AM42,'5歳毎人口'!AP42)</f>
        <v>6525</v>
      </c>
      <c r="J41" s="20">
        <f>SUM('5歳毎人口'!P42,'5歳毎人口'!S42,'5歳毎人口'!V42,'5歳毎人口'!Y42,'5歳毎人口'!AB42,'5歳毎人口'!AE42,'5歳毎人口'!AH42,'5歳毎人口'!AK42,'5歳毎人口'!AN42,'5歳毎人口'!AQ42)</f>
        <v>3163</v>
      </c>
      <c r="K41" s="20">
        <f>SUM('5歳毎人口'!Q42,'5歳毎人口'!T42,'5歳毎人口'!W42,'5歳毎人口'!Z42,'5歳毎人口'!AC42,'5歳毎人口'!AF42,'5歳毎人口'!AI42,'5歳毎人口'!AL42,'5歳毎人口'!AO42,'5歳毎人口'!AR42)</f>
        <v>3362</v>
      </c>
      <c r="L41" s="11">
        <f>SUM('5歳毎人口'!AS42,'5歳毎人口'!AV42,'5歳毎人口'!AY42,'5歳毎人口'!BB42,'5歳毎人口'!BE42,'5歳毎人口'!BH42,'5歳毎人口'!BK42,'5歳毎人口'!BN42)</f>
        <v>1879</v>
      </c>
      <c r="M41" s="11">
        <f>SUM('5歳毎人口'!AT42,'5歳毎人口'!AW42,'5歳毎人口'!AZ42,'5歳毎人口'!BC42,'5歳毎人口'!BF42,'5歳毎人口'!BI42,'5歳毎人口'!BL42,'5歳毎人口'!BO42)</f>
        <v>718</v>
      </c>
      <c r="N41" s="11">
        <f>SUM('5歳毎人口'!AU42,'5歳毎人口'!AX42,'5歳毎人口'!BA42,'5歳毎人口'!BD42,'5歳毎人口'!BG42,'5歳毎人口'!BJ42,'5歳毎人口'!BM42,'5歳毎人口'!BP42)</f>
        <v>1161</v>
      </c>
      <c r="O41" s="11"/>
      <c r="P41" s="11"/>
      <c r="Q41" s="11"/>
      <c r="R41" s="36">
        <f t="shared" si="55"/>
        <v>20.514518112172514</v>
      </c>
      <c r="S41" s="36">
        <f t="shared" si="56"/>
        <v>22.426544073555867</v>
      </c>
      <c r="T41" s="36">
        <f t="shared" si="57"/>
        <v>18.797127468581685</v>
      </c>
      <c r="U41" s="36">
        <f t="shared" si="58"/>
        <v>61.713799300104036</v>
      </c>
      <c r="V41" s="36">
        <f t="shared" si="59"/>
        <v>63.222066759944035</v>
      </c>
      <c r="W41" s="36">
        <f t="shared" si="60"/>
        <v>60.359066427289044</v>
      </c>
      <c r="X41" s="36">
        <f t="shared" si="61"/>
        <v>17.771682587723447</v>
      </c>
      <c r="Y41" s="36">
        <f t="shared" si="62"/>
        <v>14.3513891665001</v>
      </c>
      <c r="Z41" s="36">
        <f t="shared" si="63"/>
        <v>20.843806104129264</v>
      </c>
      <c r="AA41" s="22">
        <f t="shared" si="52"/>
        <v>100</v>
      </c>
      <c r="AB41" s="22">
        <f t="shared" si="53"/>
        <v>100</v>
      </c>
      <c r="AC41" s="22">
        <f t="shared" si="54"/>
        <v>100</v>
      </c>
    </row>
    <row r="42" spans="1:29" ht="13.5">
      <c r="A42" s="5"/>
      <c r="B42" s="3" t="s">
        <v>32</v>
      </c>
      <c r="C42" s="11">
        <v>6927</v>
      </c>
      <c r="D42" s="11">
        <v>3128</v>
      </c>
      <c r="E42" s="11">
        <v>3799</v>
      </c>
      <c r="F42" s="11">
        <f>SUM('5歳毎人口'!F43,'5歳毎人口'!I43,'5歳毎人口'!L43)</f>
        <v>1369</v>
      </c>
      <c r="G42" s="11">
        <f>SUM('5歳毎人口'!G43,'5歳毎人口'!J43,'5歳毎人口'!M43)</f>
        <v>697</v>
      </c>
      <c r="H42" s="11">
        <f>SUM('5歳毎人口'!H43,'5歳毎人口'!K43,'5歳毎人口'!N43)</f>
        <v>672</v>
      </c>
      <c r="I42" s="20">
        <f>SUM('5歳毎人口'!O43,'5歳毎人口'!R43,'5歳毎人口'!U43,'5歳毎人口'!X43,'5歳毎人口'!AA43,'5歳毎人口'!AD43,'5歳毎人口'!AG43,'5歳毎人口'!AJ43,'5歳毎人口'!AM43,'5歳毎人口'!AP43)</f>
        <v>4514</v>
      </c>
      <c r="J42" s="20">
        <f>SUM('5歳毎人口'!P43,'5歳毎人口'!S43,'5歳毎人口'!V43,'5歳毎人口'!Y43,'5歳毎人口'!AB43,'5歳毎人口'!AE43,'5歳毎人口'!AH43,'5歳毎人口'!AK43,'5歳毎人口'!AN43,'5歳毎人口'!AQ43)</f>
        <v>2027</v>
      </c>
      <c r="K42" s="20">
        <f>SUM('5歳毎人口'!Q43,'5歳毎人口'!T43,'5歳毎人口'!W43,'5歳毎人口'!Z43,'5歳毎人口'!AC43,'5歳毎人口'!AF43,'5歳毎人口'!AI43,'5歳毎人口'!AL43,'5歳毎人口'!AO43,'5歳毎人口'!AR43)</f>
        <v>2487</v>
      </c>
      <c r="L42" s="11">
        <f>SUM('5歳毎人口'!AS43,'5歳毎人口'!AV43,'5歳毎人口'!AY43,'5歳毎人口'!BB43,'5歳毎人口'!BE43,'5歳毎人口'!BH43,'5歳毎人口'!BK43,'5歳毎人口'!BN43)</f>
        <v>1044</v>
      </c>
      <c r="M42" s="11">
        <f>SUM('5歳毎人口'!AT43,'5歳毎人口'!AW43,'5歳毎人口'!AZ43,'5歳毎人口'!BC43,'5歳毎人口'!BF43,'5歳毎人口'!BI43,'5歳毎人口'!BL43,'5歳毎人口'!BO43)</f>
        <v>404</v>
      </c>
      <c r="N42" s="11">
        <f>SUM('5歳毎人口'!AU43,'5歳毎人口'!AX43,'5歳毎人口'!BA43,'5歳毎人口'!BD43,'5歳毎人口'!BG43,'5歳毎人口'!BJ43,'5歳毎人口'!BM43,'5歳毎人口'!BP43)</f>
        <v>640</v>
      </c>
      <c r="O42" s="11"/>
      <c r="P42" s="11"/>
      <c r="Q42" s="11"/>
      <c r="R42" s="36">
        <f t="shared" si="55"/>
        <v>19.763245272123577</v>
      </c>
      <c r="S42" s="36">
        <f t="shared" si="56"/>
        <v>22.282608695652172</v>
      </c>
      <c r="T42" s="36">
        <f t="shared" si="57"/>
        <v>17.688865490918662</v>
      </c>
      <c r="U42" s="36">
        <f t="shared" si="58"/>
        <v>65.16529522159665</v>
      </c>
      <c r="V42" s="36">
        <f t="shared" si="59"/>
        <v>64.80179028132991</v>
      </c>
      <c r="W42" s="36">
        <f t="shared" si="60"/>
        <v>65.46459594630166</v>
      </c>
      <c r="X42" s="36">
        <f t="shared" si="61"/>
        <v>15.071459506279776</v>
      </c>
      <c r="Y42" s="36">
        <f t="shared" si="62"/>
        <v>12.915601023017903</v>
      </c>
      <c r="Z42" s="36">
        <f t="shared" si="63"/>
        <v>16.846538562779678</v>
      </c>
      <c r="AA42" s="22">
        <f t="shared" si="52"/>
        <v>100</v>
      </c>
      <c r="AB42" s="22">
        <f t="shared" si="53"/>
        <v>99.99999999999999</v>
      </c>
      <c r="AC42" s="22">
        <f t="shared" si="54"/>
        <v>100</v>
      </c>
    </row>
    <row r="43" spans="1:29" ht="13.5">
      <c r="A43" s="6"/>
      <c r="B43" s="8" t="s">
        <v>33</v>
      </c>
      <c r="C43" s="13">
        <v>1562959</v>
      </c>
      <c r="D43" s="13">
        <v>736729</v>
      </c>
      <c r="E43" s="13">
        <v>826230</v>
      </c>
      <c r="F43" s="13">
        <f>SUM('5歳毎人口'!F44,'5歳毎人口'!I44,'5歳毎人口'!L44)</f>
        <v>316761</v>
      </c>
      <c r="G43" s="13">
        <f>SUM('5歳毎人口'!G44,'5歳毎人口'!J44,'5歳毎人口'!M44)</f>
        <v>162243</v>
      </c>
      <c r="H43" s="13">
        <f>SUM('5歳毎人口'!H44,'5歳毎人口'!K44,'5歳毎人口'!N44)</f>
        <v>154518</v>
      </c>
      <c r="I43" s="13">
        <f>SUM('5歳毎人口'!O44,'5歳毎人口'!R44,'5歳毎人口'!U44,'5歳毎人口'!X44,'5歳毎人口'!AA44,'5歳毎人口'!AD44,'5歳毎人口'!AG44,'5歳毎人口'!AJ44,'5歳毎人口'!AM44,'5歳毎人口'!AP44)</f>
        <v>1016338</v>
      </c>
      <c r="J43" s="13">
        <f>SUM('5歳毎人口'!P44,'5歳毎人口'!S44,'5歳毎人口'!V44,'5歳毎人口'!Y44,'5歳毎人口'!AB44,'5歳毎人口'!AE44,'5歳毎人口'!AH44,'5歳毎人口'!AK44,'5歳毎人口'!AN44,'5歳毎人口'!AQ44)</f>
        <v>485097</v>
      </c>
      <c r="K43" s="13">
        <f>SUM('5歳毎人口'!Q44,'5歳毎人口'!T44,'5歳毎人口'!W44,'5歳毎人口'!Z44,'5歳毎人口'!AC44,'5歳毎人口'!AF44,'5歳毎人口'!AI44,'5歳毎人口'!AL44,'5歳毎人口'!AO44,'5歳毎人口'!AR44)</f>
        <v>531241</v>
      </c>
      <c r="L43" s="13">
        <f>SUM('5歳毎人口'!AS44,'5歳毎人口'!AV44,'5歳毎人口'!AY44,'5歳毎人口'!BB44,'5歳毎人口'!BE44,'5歳毎人口'!BH44,'5歳毎人口'!BK44,'5歳毎人口'!BN44)</f>
        <v>228991</v>
      </c>
      <c r="M43" s="13">
        <f>SUM('5歳毎人口'!AT44,'5歳毎人口'!AW44,'5歳毎人口'!AZ44,'5歳毎人口'!BC44,'5歳毎人口'!BF44,'5歳毎人口'!BI44,'5歳毎人口'!BL44,'5歳毎人口'!BO44)</f>
        <v>88805</v>
      </c>
      <c r="N43" s="13">
        <f>SUM('5歳毎人口'!AU44,'5歳毎人口'!AX44,'5歳毎人口'!BA44,'5歳毎人口'!BD44,'5歳毎人口'!BG44,'5歳毎人口'!BJ44,'5歳毎人口'!BM44,'5歳毎人口'!BP44)</f>
        <v>140186</v>
      </c>
      <c r="O43" s="13">
        <v>869</v>
      </c>
      <c r="P43" s="13">
        <v>584</v>
      </c>
      <c r="Q43" s="13">
        <f>+O43-P43</f>
        <v>285</v>
      </c>
      <c r="R43" s="37">
        <f t="shared" si="55"/>
        <v>20.278024953747863</v>
      </c>
      <c r="S43" s="37">
        <f t="shared" si="56"/>
        <v>22.039543839868504</v>
      </c>
      <c r="T43" s="37">
        <f t="shared" si="57"/>
        <v>18.708025352777724</v>
      </c>
      <c r="U43" s="37">
        <f t="shared" si="58"/>
        <v>65.06270445364864</v>
      </c>
      <c r="V43" s="37">
        <f t="shared" si="59"/>
        <v>65.89693606558491</v>
      </c>
      <c r="W43" s="37">
        <f t="shared" si="60"/>
        <v>64.31917379486526</v>
      </c>
      <c r="X43" s="37">
        <f t="shared" si="61"/>
        <v>14.6592705926035</v>
      </c>
      <c r="Y43" s="37">
        <f t="shared" si="62"/>
        <v>12.063520094546591</v>
      </c>
      <c r="Z43" s="37">
        <f t="shared" si="63"/>
        <v>16.972800852356997</v>
      </c>
      <c r="AA43" s="21">
        <f aca="true" t="shared" si="64" ref="AA43:AC44">SUM(R43,U43,X43)</f>
        <v>100</v>
      </c>
      <c r="AB43" s="21">
        <f t="shared" si="64"/>
        <v>100</v>
      </c>
      <c r="AC43" s="21">
        <f t="shared" si="64"/>
        <v>99.99999999999999</v>
      </c>
    </row>
    <row r="44" spans="1:29" ht="13.5">
      <c r="A44" s="4"/>
      <c r="B44" s="7" t="s">
        <v>26</v>
      </c>
      <c r="C44" s="15">
        <v>142517</v>
      </c>
      <c r="D44" s="15">
        <v>67203</v>
      </c>
      <c r="E44" s="15">
        <v>75314</v>
      </c>
      <c r="F44" s="15">
        <f>SUM('5歳毎人口'!F45,'5歳毎人口'!I45,'5歳毎人口'!L45)</f>
        <v>27159</v>
      </c>
      <c r="G44" s="15">
        <f>SUM('5歳毎人口'!G45,'5歳毎人口'!J45,'5歳毎人口'!M45)</f>
        <v>13812</v>
      </c>
      <c r="H44" s="15">
        <f>SUM('5歳毎人口'!H45,'5歳毎人口'!K45,'5歳毎人口'!N45)</f>
        <v>13347</v>
      </c>
      <c r="I44" s="15">
        <f>SUM('5歳毎人口'!O45,'5歳毎人口'!R45,'5歳毎人口'!U45,'5歳毎人口'!X45,'5歳毎人口'!AA45,'5歳毎人口'!AD45,'5歳毎人口'!AG45,'5歳毎人口'!AJ45,'5歳毎人口'!AM45,'5歳毎人口'!AP45)</f>
        <v>92722</v>
      </c>
      <c r="J44" s="15">
        <f>SUM('5歳毎人口'!P45,'5歳毎人口'!S45,'5歳毎人口'!V45,'5歳毎人口'!Y45,'5歳毎人口'!AB45,'5歳毎人口'!AE45,'5歳毎人口'!AH45,'5歳毎人口'!AK45,'5歳毎人口'!AN45,'5歳毎人口'!AQ45)</f>
        <v>44516</v>
      </c>
      <c r="K44" s="15">
        <f>SUM('5歳毎人口'!Q45,'5歳毎人口'!T45,'5歳毎人口'!W45,'5歳毎人口'!Z45,'5歳毎人口'!AC45,'5歳毎人口'!AF45,'5歳毎人口'!AI45,'5歳毎人口'!AL45,'5歳毎人口'!AO45,'5歳毎人口'!AR45)</f>
        <v>48206</v>
      </c>
      <c r="L44" s="15">
        <f>SUM('5歳毎人口'!AS45,'5歳毎人口'!AV45,'5歳毎人口'!AY45,'5歳毎人口'!BB45,'5歳毎人口'!BE45,'5歳毎人口'!BH45,'5歳毎人口'!BK45,'5歳毎人口'!BN45)</f>
        <v>22521</v>
      </c>
      <c r="M44" s="15">
        <f>SUM('5歳毎人口'!AT45,'5歳毎人口'!AW45,'5歳毎人口'!AZ45,'5歳毎人口'!BC45,'5歳毎人口'!BF45,'5歳毎人口'!BI45,'5歳毎人口'!BL45,'5歳毎人口'!BO45)</f>
        <v>8805</v>
      </c>
      <c r="N44" s="15">
        <f>SUM('5歳毎人口'!AU45,'5歳毎人口'!AX45,'5歳毎人口'!BA45,'5歳毎人口'!BD45,'5歳毎人口'!BG45,'5歳毎人口'!BJ45,'5歳毎人口'!BM45,'5歳毎人口'!BP45)</f>
        <v>13716</v>
      </c>
      <c r="O44" s="9">
        <f>SUM(O45:O50)</f>
        <v>115</v>
      </c>
      <c r="P44" s="9">
        <f>SUM(P45:P50)</f>
        <v>70</v>
      </c>
      <c r="Q44" s="9">
        <f>SUM(Q45:Q50)</f>
        <v>45</v>
      </c>
      <c r="R44" s="19">
        <f aca="true" t="shared" si="65" ref="R44:R50">+F44/($C44-$O44)%</f>
        <v>19.072063594612434</v>
      </c>
      <c r="S44" s="19">
        <f>+G44/($D44-$P44)%</f>
        <v>20.574084280458194</v>
      </c>
      <c r="T44" s="19">
        <f>+H44/($E44-$Q44)%</f>
        <v>17.732399792743358</v>
      </c>
      <c r="U44" s="19">
        <f>+I44/($C44-$O44)%</f>
        <v>65.11284953863007</v>
      </c>
      <c r="V44" s="19">
        <f>+J44/($D44-$P44)%</f>
        <v>66.31016042780749</v>
      </c>
      <c r="W44" s="19">
        <f>+K44/($E44-$Q44)%</f>
        <v>64.04495874795732</v>
      </c>
      <c r="X44" s="19">
        <f>+L44/($C44-$O44)%</f>
        <v>15.81508686675749</v>
      </c>
      <c r="Y44" s="19">
        <f>+M44/($D44-$P44)%</f>
        <v>13.115755291734317</v>
      </c>
      <c r="Z44" s="19">
        <f>+N44/($E44-$Q44)%</f>
        <v>18.22264145929931</v>
      </c>
      <c r="AA44" s="21">
        <f t="shared" si="64"/>
        <v>100</v>
      </c>
      <c r="AB44" s="21">
        <f t="shared" si="64"/>
        <v>100</v>
      </c>
      <c r="AC44" s="21">
        <f t="shared" si="64"/>
        <v>99.99999999999999</v>
      </c>
    </row>
    <row r="45" spans="1:29" ht="13.5">
      <c r="A45" s="5" t="s">
        <v>37</v>
      </c>
      <c r="B45" s="3" t="s">
        <v>27</v>
      </c>
      <c r="C45" s="11">
        <v>93058</v>
      </c>
      <c r="D45" s="11">
        <v>43998</v>
      </c>
      <c r="E45" s="11">
        <v>49060</v>
      </c>
      <c r="F45" s="11">
        <f>SUM('5歳毎人口'!F46,'5歳毎人口'!I46,'5歳毎人口'!L46)</f>
        <v>17544</v>
      </c>
      <c r="G45" s="11">
        <f>SUM('5歳毎人口'!G46,'5歳毎人口'!J46,'5歳毎人口'!M46)</f>
        <v>8856</v>
      </c>
      <c r="H45" s="11">
        <f>SUM('5歳毎人口'!H46,'5歳毎人口'!K46,'5歳毎人口'!N46)</f>
        <v>8688</v>
      </c>
      <c r="I45" s="20">
        <f>SUM('5歳毎人口'!O46,'5歳毎人口'!R46,'5歳毎人口'!U46,'5歳毎人口'!X46,'5歳毎人口'!AA46,'5歳毎人口'!AD46,'5歳毎人口'!AG46,'5歳毎人口'!AJ46,'5歳毎人口'!AM46,'5歳毎人口'!AP46)</f>
        <v>61823</v>
      </c>
      <c r="J45" s="20">
        <f>SUM('5歳毎人口'!P46,'5歳毎人口'!S46,'5歳毎人口'!V46,'5歳毎人口'!Y46,'5歳毎人口'!AB46,'5歳毎人口'!AE46,'5歳毎人口'!AH46,'5歳毎人口'!AK46,'5歳毎人口'!AN46,'5歳毎人口'!AQ46)</f>
        <v>29734</v>
      </c>
      <c r="K45" s="20">
        <f>SUM('5歳毎人口'!Q46,'5歳毎人口'!T46,'5歳毎人口'!W46,'5歳毎人口'!Z46,'5歳毎人口'!AC46,'5歳毎人口'!AF46,'5歳毎人口'!AI46,'5歳毎人口'!AL46,'5歳毎人口'!AO46,'5歳毎人口'!AR46)</f>
        <v>32089</v>
      </c>
      <c r="L45" s="11">
        <f>SUM('5歳毎人口'!AS46,'5歳毎人口'!AV46,'5歳毎人口'!AY46,'5歳毎人口'!BB46,'5歳毎人口'!BE46,'5歳毎人口'!BH46,'5歳毎人口'!BK46,'5歳毎人口'!BN46)</f>
        <v>13576</v>
      </c>
      <c r="M45" s="11">
        <f>SUM('5歳毎人口'!AT46,'5歳毎人口'!AW46,'5歳毎人口'!AZ46,'5歳毎人口'!BC46,'5歳毎人口'!BF46,'5歳毎人口'!BI46,'5歳毎人口'!BL46,'5歳毎人口'!BO46)</f>
        <v>5338</v>
      </c>
      <c r="N45" s="11">
        <f>SUM('5歳毎人口'!AU46,'5歳毎人口'!AX46,'5歳毎人口'!BA46,'5歳毎人口'!BD46,'5歳毎人口'!BG46,'5歳毎人口'!BJ46,'5歳毎人口'!BM46,'5歳毎人口'!BP46)</f>
        <v>8238</v>
      </c>
      <c r="O45" s="11">
        <v>115</v>
      </c>
      <c r="P45" s="11">
        <v>70</v>
      </c>
      <c r="Q45" s="11">
        <f>+O45-P45</f>
        <v>45</v>
      </c>
      <c r="R45" s="49">
        <f t="shared" si="65"/>
        <v>18.876085342629356</v>
      </c>
      <c r="S45" s="49">
        <f>ROUNDDOWN(G45/($D45-$P45)%,1)</f>
        <v>20.1</v>
      </c>
      <c r="T45" s="49">
        <f>+H45/($E45-$Q45)%</f>
        <v>17.725186167499746</v>
      </c>
      <c r="U45" s="49">
        <v>66.4</v>
      </c>
      <c r="V45" s="49">
        <v>67.6</v>
      </c>
      <c r="W45" s="49">
        <v>65.4</v>
      </c>
      <c r="X45" s="49">
        <f>+L45/($C45-$O45)%</f>
        <v>14.60680201844141</v>
      </c>
      <c r="Y45" s="49">
        <v>12.1</v>
      </c>
      <c r="Z45" s="36">
        <f>+N45/($E45-$Q45)%</f>
        <v>16.807099867387535</v>
      </c>
      <c r="AA45" s="22">
        <f aca="true" t="shared" si="66" ref="AA45:AA50">SUM(R45,U45,X45)</f>
        <v>99.88288736107077</v>
      </c>
      <c r="AB45" s="22">
        <f aca="true" t="shared" si="67" ref="AB45:AB50">SUM(S45,V45,Y45)</f>
        <v>99.79999999999998</v>
      </c>
      <c r="AC45" s="22">
        <f aca="true" t="shared" si="68" ref="AC45:AC50">SUM(T45,W45,Z45)</f>
        <v>99.93228603488728</v>
      </c>
    </row>
    <row r="46" spans="1:29" ht="13.5">
      <c r="A46" s="5" t="s">
        <v>39</v>
      </c>
      <c r="B46" s="3" t="s">
        <v>28</v>
      </c>
      <c r="C46" s="11">
        <v>17275</v>
      </c>
      <c r="D46" s="11">
        <v>8114</v>
      </c>
      <c r="E46" s="11">
        <v>9161</v>
      </c>
      <c r="F46" s="11">
        <f>SUM('5歳毎人口'!F47,'5歳毎人口'!I47,'5歳毎人口'!L47)</f>
        <v>3492</v>
      </c>
      <c r="G46" s="11">
        <f>SUM('5歳毎人口'!G47,'5歳毎人口'!J47,'5歳毎人口'!M47)</f>
        <v>1788</v>
      </c>
      <c r="H46" s="11">
        <f>SUM('5歳毎人口'!H47,'5歳毎人口'!K47,'5歳毎人口'!N47)</f>
        <v>1704</v>
      </c>
      <c r="I46" s="20">
        <f>SUM('5歳毎人口'!O47,'5歳毎人口'!R47,'5歳毎人口'!U47,'5歳毎人口'!X47,'5歳毎人口'!AA47,'5歳毎人口'!AD47,'5歳毎人口'!AG47,'5歳毎人口'!AJ47,'5歳毎人口'!AM47,'5歳毎人口'!AP47)</f>
        <v>11254</v>
      </c>
      <c r="J46" s="20">
        <f>SUM('5歳毎人口'!P47,'5歳毎人口'!S47,'5歳毎人口'!V47,'5歳毎人口'!Y47,'5歳毎人口'!AB47,'5歳毎人口'!AE47,'5歳毎人口'!AH47,'5歳毎人口'!AK47,'5歳毎人口'!AN47,'5歳毎人口'!AQ47)</f>
        <v>5353</v>
      </c>
      <c r="K46" s="20">
        <f>SUM('5歳毎人口'!Q47,'5歳毎人口'!T47,'5歳毎人口'!W47,'5歳毎人口'!Z47,'5歳毎人口'!AC47,'5歳毎人口'!AF47,'5歳毎人口'!AI47,'5歳毎人口'!AL47,'5歳毎人口'!AO47,'5歳毎人口'!AR47)</f>
        <v>5901</v>
      </c>
      <c r="L46" s="11">
        <f>SUM('5歳毎人口'!AS47,'5歳毎人口'!AV47,'5歳毎人口'!AY47,'5歳毎人口'!BB47,'5歳毎人口'!BE47,'5歳毎人口'!BH47,'5歳毎人口'!BK47,'5歳毎人口'!BN47)</f>
        <v>2529</v>
      </c>
      <c r="M46" s="11">
        <f>SUM('5歳毎人口'!AT47,'5歳毎人口'!AW47,'5歳毎人口'!AZ47,'5歳毎人口'!BC47,'5歳毎人口'!BF47,'5歳毎人口'!BI47,'5歳毎人口'!BL47,'5歳毎人口'!BO47)</f>
        <v>973</v>
      </c>
      <c r="N46" s="11">
        <f>SUM('5歳毎人口'!AU47,'5歳毎人口'!AX47,'5歳毎人口'!BA47,'5歳毎人口'!BD47,'5歳毎人口'!BG47,'5歳毎人口'!BJ47,'5歳毎人口'!BM47,'5歳毎人口'!BP47)</f>
        <v>1556</v>
      </c>
      <c r="O46" s="11"/>
      <c r="P46" s="11"/>
      <c r="Q46" s="11"/>
      <c r="R46" s="49">
        <f t="shared" si="65"/>
        <v>20.214182344428366</v>
      </c>
      <c r="S46" s="49">
        <f>+G46/($D46-$P46)%</f>
        <v>22.035987182647276</v>
      </c>
      <c r="T46" s="49">
        <f aca="true" t="shared" si="69" ref="T46:T51">+H46/($E46-$Q46)%</f>
        <v>18.60058945529964</v>
      </c>
      <c r="U46" s="49">
        <f aca="true" t="shared" si="70" ref="U46:U51">+I46/($C46-$O46)%</f>
        <v>65.14616497829233</v>
      </c>
      <c r="V46" s="49">
        <f aca="true" t="shared" si="71" ref="V46:V51">+J46/($D46-$P46)%</f>
        <v>65.97239339413359</v>
      </c>
      <c r="W46" s="49">
        <f aca="true" t="shared" si="72" ref="W46:W51">+K46/($E46-$Q46)%</f>
        <v>64.414365243969</v>
      </c>
      <c r="X46" s="49">
        <f aca="true" t="shared" si="73" ref="X46:X51">+L46/($C46-$O46)%</f>
        <v>14.639652677279305</v>
      </c>
      <c r="Y46" s="49">
        <f aca="true" t="shared" si="74" ref="Y46:Y51">+M46/($D46-$P46)%</f>
        <v>11.991619423219127</v>
      </c>
      <c r="Z46" s="36">
        <f aca="true" t="shared" si="75" ref="Z46:Z51">+N46/($E46-$Q46)%</f>
        <v>16.98504530073136</v>
      </c>
      <c r="AA46" s="22">
        <f t="shared" si="66"/>
        <v>100</v>
      </c>
      <c r="AB46" s="22">
        <f t="shared" si="67"/>
        <v>100</v>
      </c>
      <c r="AC46" s="22">
        <f t="shared" si="68"/>
        <v>100</v>
      </c>
    </row>
    <row r="47" spans="1:29" ht="13.5">
      <c r="A47" s="5"/>
      <c r="B47" s="3" t="s">
        <v>29</v>
      </c>
      <c r="C47" s="11">
        <v>6279</v>
      </c>
      <c r="D47" s="11">
        <v>2963</v>
      </c>
      <c r="E47" s="11">
        <v>3316</v>
      </c>
      <c r="F47" s="11">
        <f>SUM('5歳毎人口'!F48,'5歳毎人口'!I48,'5歳毎人口'!L48)</f>
        <v>1197</v>
      </c>
      <c r="G47" s="11">
        <f>SUM('5歳毎人口'!G48,'5歳毎人口'!J48,'5歳毎人口'!M48)</f>
        <v>629</v>
      </c>
      <c r="H47" s="11">
        <f>SUM('5歳毎人口'!H48,'5歳毎人口'!K48,'5歳毎人口'!N48)</f>
        <v>568</v>
      </c>
      <c r="I47" s="20">
        <f>SUM('5歳毎人口'!O48,'5歳毎人口'!R48,'5歳毎人口'!U48,'5歳毎人口'!X48,'5歳毎人口'!AA48,'5歳毎人口'!AD48,'5歳毎人口'!AG48,'5歳毎人口'!AJ48,'5歳毎人口'!AM48,'5歳毎人口'!AP48)</f>
        <v>3733</v>
      </c>
      <c r="J47" s="20">
        <f>SUM('5歳毎人口'!P48,'5歳毎人口'!S48,'5歳毎人口'!V48,'5歳毎人口'!Y48,'5歳毎人口'!AB48,'5歳毎人口'!AE48,'5歳毎人口'!AH48,'5歳毎人口'!AK48,'5歳毎人口'!AN48,'5歳毎人口'!AQ48)</f>
        <v>1820</v>
      </c>
      <c r="K47" s="20">
        <f>SUM('5歳毎人口'!Q48,'5歳毎人口'!T48,'5歳毎人口'!W48,'5歳毎人口'!Z48,'5歳毎人口'!AC48,'5歳毎人口'!AF48,'5歳毎人口'!AI48,'5歳毎人口'!AL48,'5歳毎人口'!AO48,'5歳毎人口'!AR48)</f>
        <v>1913</v>
      </c>
      <c r="L47" s="11">
        <f>SUM('5歳毎人口'!AS48,'5歳毎人口'!AV48,'5歳毎人口'!AY48,'5歳毎人口'!BB48,'5歳毎人口'!BE48,'5歳毎人口'!BH48,'5歳毎人口'!BK48,'5歳毎人口'!BN48)</f>
        <v>1349</v>
      </c>
      <c r="M47" s="11">
        <f>SUM('5歳毎人口'!AT48,'5歳毎人口'!AW48,'5歳毎人口'!AZ48,'5歳毎人口'!BC48,'5歳毎人口'!BF48,'5歳毎人口'!BI48,'5歳毎人口'!BL48,'5歳毎人口'!BO48)</f>
        <v>514</v>
      </c>
      <c r="N47" s="11">
        <f>SUM('5歳毎人口'!AU48,'5歳毎人口'!AX48,'5歳毎人口'!BA48,'5歳毎人口'!BD48,'5歳毎人口'!BG48,'5歳毎人口'!BJ48,'5歳毎人口'!BM48,'5歳毎人口'!BP48)</f>
        <v>835</v>
      </c>
      <c r="O47" s="11"/>
      <c r="P47" s="11"/>
      <c r="Q47" s="11"/>
      <c r="R47" s="49">
        <f t="shared" si="65"/>
        <v>19.06354515050167</v>
      </c>
      <c r="S47" s="49">
        <f>+G47/($D47-$P47)%</f>
        <v>21.22848464394195</v>
      </c>
      <c r="T47" s="49">
        <f t="shared" si="69"/>
        <v>17.12907117008444</v>
      </c>
      <c r="U47" s="49">
        <f t="shared" si="70"/>
        <v>59.452142060837716</v>
      </c>
      <c r="V47" s="49">
        <f t="shared" si="71"/>
        <v>61.42423219709754</v>
      </c>
      <c r="W47" s="49">
        <f t="shared" si="72"/>
        <v>57.68998793727383</v>
      </c>
      <c r="X47" s="49">
        <f t="shared" si="73"/>
        <v>21.484312788660613</v>
      </c>
      <c r="Y47" s="49">
        <f t="shared" si="74"/>
        <v>17.347283158960515</v>
      </c>
      <c r="Z47" s="36">
        <f t="shared" si="75"/>
        <v>25.18094089264174</v>
      </c>
      <c r="AA47" s="22">
        <f t="shared" si="66"/>
        <v>100</v>
      </c>
      <c r="AB47" s="22">
        <f t="shared" si="67"/>
        <v>100</v>
      </c>
      <c r="AC47" s="22">
        <f t="shared" si="68"/>
        <v>100.00000000000001</v>
      </c>
    </row>
    <row r="48" spans="1:29" ht="13.5">
      <c r="A48" s="5"/>
      <c r="B48" s="3" t="s">
        <v>30</v>
      </c>
      <c r="C48" s="11">
        <v>8111</v>
      </c>
      <c r="D48" s="11">
        <v>3847</v>
      </c>
      <c r="E48" s="11">
        <v>4264</v>
      </c>
      <c r="F48" s="11">
        <f>SUM('5歳毎人口'!F49,'5歳毎人口'!I49,'5歳毎人口'!L49)</f>
        <v>1586</v>
      </c>
      <c r="G48" s="11">
        <f>SUM('5歳毎人口'!G49,'5歳毎人口'!J49,'5歳毎人口'!M49)</f>
        <v>830</v>
      </c>
      <c r="H48" s="11">
        <f>SUM('5歳毎人口'!H49,'5歳毎人口'!K49,'5歳毎人口'!N49)</f>
        <v>756</v>
      </c>
      <c r="I48" s="20">
        <f>SUM('5歳毎人口'!O49,'5歳毎人口'!R49,'5歳毎人口'!U49,'5歳毎人口'!X49,'5歳毎人口'!AA49,'5歳毎人口'!AD49,'5歳毎人口'!AG49,'5歳毎人口'!AJ49,'5歳毎人口'!AM49,'5歳毎人口'!AP49)</f>
        <v>4948</v>
      </c>
      <c r="J48" s="20">
        <f>SUM('5歳毎人口'!P49,'5歳毎人口'!S49,'5歳毎人口'!V49,'5歳毎人口'!Y49,'5歳毎人口'!AB49,'5歳毎人口'!AE49,'5歳毎人口'!AH49,'5歳毎人口'!AK49,'5歳毎人口'!AN49,'5歳毎人口'!AQ49)</f>
        <v>2385</v>
      </c>
      <c r="K48" s="20">
        <f>SUM('5歳毎人口'!Q49,'5歳毎人口'!T49,'5歳毎人口'!W49,'5歳毎人口'!Z49,'5歳毎人口'!AC49,'5歳毎人口'!AF49,'5歳毎人口'!AI49,'5歳毎人口'!AL49,'5歳毎人口'!AO49,'5歳毎人口'!AR49)</f>
        <v>2563</v>
      </c>
      <c r="L48" s="11">
        <f>SUM('5歳毎人口'!AS49,'5歳毎人口'!AV49,'5歳毎人口'!AY49,'5歳毎人口'!BB49,'5歳毎人口'!BE49,'5歳毎人口'!BH49,'5歳毎人口'!BK49,'5歳毎人口'!BN49)</f>
        <v>1577</v>
      </c>
      <c r="M48" s="11">
        <f>SUM('5歳毎人口'!AT49,'5歳毎人口'!AW49,'5歳毎人口'!AZ49,'5歳毎人口'!BC49,'5歳毎人口'!BF49,'5歳毎人口'!BI49,'5歳毎人口'!BL49,'5歳毎人口'!BO49)</f>
        <v>632</v>
      </c>
      <c r="N48" s="11">
        <f>SUM('5歳毎人口'!AU49,'5歳毎人口'!AX49,'5歳毎人口'!BA49,'5歳毎人口'!BD49,'5歳毎人口'!BG49,'5歳毎人口'!BJ49,'5歳毎人口'!BM49,'5歳毎人口'!BP49)</f>
        <v>945</v>
      </c>
      <c r="O48" s="11"/>
      <c r="P48" s="11"/>
      <c r="Q48" s="11"/>
      <c r="R48" s="49">
        <f t="shared" si="65"/>
        <v>19.55369251633584</v>
      </c>
      <c r="S48" s="49">
        <f>+G48/($D48-$P48)%</f>
        <v>21.575253444242268</v>
      </c>
      <c r="T48" s="49">
        <f t="shared" si="69"/>
        <v>17.72983114446529</v>
      </c>
      <c r="U48" s="49">
        <f t="shared" si="70"/>
        <v>61.00357539144372</v>
      </c>
      <c r="V48" s="49">
        <f t="shared" si="71"/>
        <v>61.99636080062386</v>
      </c>
      <c r="W48" s="49">
        <f t="shared" si="72"/>
        <v>60.107879924953096</v>
      </c>
      <c r="X48" s="49">
        <f t="shared" si="73"/>
        <v>19.442732092220442</v>
      </c>
      <c r="Y48" s="49">
        <f t="shared" si="74"/>
        <v>16.42838575513387</v>
      </c>
      <c r="Z48" s="36">
        <f t="shared" si="75"/>
        <v>22.162288930581614</v>
      </c>
      <c r="AA48" s="22">
        <f t="shared" si="66"/>
        <v>100</v>
      </c>
      <c r="AB48" s="22">
        <f t="shared" si="67"/>
        <v>100</v>
      </c>
      <c r="AC48" s="22">
        <f t="shared" si="68"/>
        <v>100</v>
      </c>
    </row>
    <row r="49" spans="1:29" ht="13.5">
      <c r="A49" s="5"/>
      <c r="B49" s="3" t="s">
        <v>31</v>
      </c>
      <c r="C49" s="11">
        <v>10997</v>
      </c>
      <c r="D49" s="11">
        <v>5236</v>
      </c>
      <c r="E49" s="11">
        <v>5761</v>
      </c>
      <c r="F49" s="11">
        <f>SUM('5歳毎人口'!F50,'5歳毎人口'!I50,'5歳毎人口'!L50)</f>
        <v>2109</v>
      </c>
      <c r="G49" s="11">
        <f>SUM('5歳毎人口'!G50,'5歳毎人口'!J50,'5歳毎人口'!M50)</f>
        <v>1094</v>
      </c>
      <c r="H49" s="11">
        <f>SUM('5歳毎人口'!H50,'5歳毎人口'!K50,'5歳毎人口'!N50)</f>
        <v>1015</v>
      </c>
      <c r="I49" s="20">
        <f>SUM('5歳毎人口'!O50,'5歳毎人口'!R50,'5歳毎人口'!U50,'5歳毎人口'!X50,'5歳毎人口'!AA50,'5歳毎人口'!AD50,'5歳毎人口'!AG50,'5歳毎人口'!AJ50,'5歳毎人口'!AM50,'5歳毎人口'!AP50)</f>
        <v>6672</v>
      </c>
      <c r="J49" s="20">
        <f>SUM('5歳毎人口'!P50,'5歳毎人口'!S50,'5歳毎人口'!V50,'5歳毎人口'!Y50,'5歳毎人口'!AB50,'5歳毎人口'!AE50,'5歳毎人口'!AH50,'5歳毎人口'!AK50,'5歳毎人口'!AN50,'5歳毎人口'!AQ50)</f>
        <v>3268</v>
      </c>
      <c r="K49" s="20">
        <f>SUM('5歳毎人口'!Q50,'5歳毎人口'!T50,'5歳毎人口'!W50,'5歳毎人口'!Z50,'5歳毎人口'!AC50,'5歳毎人口'!AF50,'5歳毎人口'!AI50,'5歳毎人口'!AL50,'5歳毎人口'!AO50,'5歳毎人口'!AR50)</f>
        <v>3404</v>
      </c>
      <c r="L49" s="11">
        <f>SUM('5歳毎人口'!AS50,'5歳毎人口'!AV50,'5歳毎人口'!AY50,'5歳毎人口'!BB50,'5歳毎人口'!BE50,'5歳毎人口'!BH50,'5歳毎人口'!BK50,'5歳毎人口'!BN50)</f>
        <v>2216</v>
      </c>
      <c r="M49" s="11">
        <f>SUM('5歳毎人口'!AT50,'5歳毎人口'!AW50,'5歳毎人口'!AZ50,'5歳毎人口'!BC50,'5歳毎人口'!BF50,'5歳毎人口'!BI50,'5歳毎人口'!BL50,'5歳毎人口'!BO50)</f>
        <v>874</v>
      </c>
      <c r="N49" s="11">
        <f>SUM('5歳毎人口'!AU50,'5歳毎人口'!AX50,'5歳毎人口'!BA50,'5歳毎人口'!BD50,'5歳毎人口'!BG50,'5歳毎人口'!BJ50,'5歳毎人口'!BM50,'5歳毎人口'!BP50)</f>
        <v>1342</v>
      </c>
      <c r="O49" s="11"/>
      <c r="P49" s="11"/>
      <c r="Q49" s="11"/>
      <c r="R49" s="49">
        <f t="shared" si="65"/>
        <v>19.177957624806766</v>
      </c>
      <c r="S49" s="49">
        <f>+G49/($D49-$P49)%</f>
        <v>20.89381207028266</v>
      </c>
      <c r="T49" s="49">
        <f t="shared" si="69"/>
        <v>17.61846901579587</v>
      </c>
      <c r="U49" s="49">
        <f t="shared" si="70"/>
        <v>60.671092116031645</v>
      </c>
      <c r="V49" s="49">
        <f t="shared" si="71"/>
        <v>62.414056531703594</v>
      </c>
      <c r="W49" s="49">
        <f t="shared" si="72"/>
        <v>59.08696406873807</v>
      </c>
      <c r="X49" s="49">
        <f t="shared" si="73"/>
        <v>20.15095025916159</v>
      </c>
      <c r="Y49" s="49">
        <f t="shared" si="74"/>
        <v>16.69213139801375</v>
      </c>
      <c r="Z49" s="36">
        <f t="shared" si="75"/>
        <v>23.294566915466064</v>
      </c>
      <c r="AA49" s="22">
        <f t="shared" si="66"/>
        <v>100</v>
      </c>
      <c r="AB49" s="22">
        <f t="shared" si="67"/>
        <v>100</v>
      </c>
      <c r="AC49" s="22">
        <f t="shared" si="68"/>
        <v>100</v>
      </c>
    </row>
    <row r="50" spans="1:29" ht="13.5">
      <c r="A50" s="5"/>
      <c r="B50" s="3" t="s">
        <v>32</v>
      </c>
      <c r="C50" s="11">
        <v>6797</v>
      </c>
      <c r="D50" s="11">
        <v>3045</v>
      </c>
      <c r="E50" s="11">
        <v>3752</v>
      </c>
      <c r="F50" s="11">
        <f>SUM('5歳毎人口'!F51,'5歳毎人口'!I51,'5歳毎人口'!L51)</f>
        <v>1231</v>
      </c>
      <c r="G50" s="11">
        <f>SUM('5歳毎人口'!G51,'5歳毎人口'!J51,'5歳毎人口'!M51)</f>
        <v>615</v>
      </c>
      <c r="H50" s="11">
        <f>SUM('5歳毎人口'!H51,'5歳毎人口'!K51,'5歳毎人口'!N51)</f>
        <v>616</v>
      </c>
      <c r="I50" s="20">
        <f>SUM('5歳毎人口'!O51,'5歳毎人口'!R51,'5歳毎人口'!U51,'5歳毎人口'!X51,'5歳毎人口'!AA51,'5歳毎人口'!AD51,'5歳毎人口'!AG51,'5歳毎人口'!AJ51,'5歳毎人口'!AM51,'5歳毎人口'!AP51)</f>
        <v>4292</v>
      </c>
      <c r="J50" s="20">
        <f>SUM('5歳毎人口'!P51,'5歳毎人口'!S51,'5歳毎人口'!V51,'5歳毎人口'!Y51,'5歳毎人口'!AB51,'5歳毎人口'!AE51,'5歳毎人口'!AH51,'5歳毎人口'!AK51,'5歳毎人口'!AN51,'5歳毎人口'!AQ51)</f>
        <v>1956</v>
      </c>
      <c r="K50" s="20">
        <f>SUM('5歳毎人口'!Q51,'5歳毎人口'!T51,'5歳毎人口'!W51,'5歳毎人口'!Z51,'5歳毎人口'!AC51,'5歳毎人口'!AF51,'5歳毎人口'!AI51,'5歳毎人口'!AL51,'5歳毎人口'!AO51,'5歳毎人口'!AR51)</f>
        <v>2336</v>
      </c>
      <c r="L50" s="11">
        <f>SUM('5歳毎人口'!AS51,'5歳毎人口'!AV51,'5歳毎人口'!AY51,'5歳毎人口'!BB51,'5歳毎人口'!BE51,'5歳毎人口'!BH51,'5歳毎人口'!BK51,'5歳毎人口'!BN51)</f>
        <v>1274</v>
      </c>
      <c r="M50" s="11">
        <f>SUM('5歳毎人口'!AT51,'5歳毎人口'!AW51,'5歳毎人口'!AZ51,'5歳毎人口'!BC51,'5歳毎人口'!BF51,'5歳毎人口'!BI51,'5歳毎人口'!BL51,'5歳毎人口'!BO51)</f>
        <v>474</v>
      </c>
      <c r="N50" s="11">
        <f>SUM('5歳毎人口'!AU51,'5歳毎人口'!AX51,'5歳毎人口'!BA51,'5歳毎人口'!BD51,'5歳毎人口'!BG51,'5歳毎人口'!BJ51,'5歳毎人口'!BM51,'5歳毎人口'!BP51)</f>
        <v>800</v>
      </c>
      <c r="O50" s="11"/>
      <c r="P50" s="11"/>
      <c r="Q50" s="11"/>
      <c r="R50" s="49">
        <f t="shared" si="65"/>
        <v>18.110931293217597</v>
      </c>
      <c r="S50" s="49">
        <f>+G50/($D50-$P50)%</f>
        <v>20.19704433497537</v>
      </c>
      <c r="T50" s="49">
        <f t="shared" si="69"/>
        <v>16.417910447761194</v>
      </c>
      <c r="U50" s="49">
        <f t="shared" si="70"/>
        <v>63.14550537001618</v>
      </c>
      <c r="V50" s="49">
        <f t="shared" si="71"/>
        <v>64.23645320197045</v>
      </c>
      <c r="W50" s="49">
        <f t="shared" si="72"/>
        <v>62.260127931769716</v>
      </c>
      <c r="X50" s="49">
        <f t="shared" si="73"/>
        <v>18.743563336766222</v>
      </c>
      <c r="Y50" s="49">
        <f t="shared" si="74"/>
        <v>15.566502463054187</v>
      </c>
      <c r="Z50" s="36">
        <f t="shared" si="75"/>
        <v>21.321961620469082</v>
      </c>
      <c r="AA50" s="22">
        <f t="shared" si="66"/>
        <v>100</v>
      </c>
      <c r="AB50" s="22">
        <f t="shared" si="67"/>
        <v>100.00000000000001</v>
      </c>
      <c r="AC50" s="22">
        <f t="shared" si="68"/>
        <v>99.99999999999999</v>
      </c>
    </row>
    <row r="51" spans="1:29" ht="13.5">
      <c r="A51" s="6"/>
      <c r="B51" s="8" t="s">
        <v>33</v>
      </c>
      <c r="C51" s="13">
        <v>1544934</v>
      </c>
      <c r="D51" s="13">
        <v>726894</v>
      </c>
      <c r="E51" s="13">
        <v>818040</v>
      </c>
      <c r="F51" s="13">
        <f>SUM('5歳毎人口'!F52,'5歳毎人口'!I52,'5歳毎人口'!L52)</f>
        <v>277263</v>
      </c>
      <c r="G51" s="13">
        <f>SUM('5歳毎人口'!G52,'5歳毎人口'!J52,'5歳毎人口'!M52)</f>
        <v>142094</v>
      </c>
      <c r="H51" s="13">
        <f>SUM('5歳毎人口'!H52,'5歳毎人口'!K52,'5歳毎人口'!N52)</f>
        <v>135169</v>
      </c>
      <c r="I51" s="13">
        <f>SUM('5歳毎人口'!O52,'5歳毎人口'!R52,'5歳毎人口'!U52,'5歳毎人口'!X52,'5歳毎人口'!AA52,'5歳毎人口'!AD52,'5歳毎人口'!AG52,'5歳毎人口'!AJ52,'5歳毎人口'!AM52,'5歳毎人口'!AP52)</f>
        <v>993783</v>
      </c>
      <c r="J51" s="13">
        <f>SUM('5歳毎人口'!P52,'5歳毎人口'!S52,'5歳毎人口'!V52,'5歳毎人口'!Y52,'5歳毎人口'!AB52,'5歳毎人口'!AE52,'5歳毎人口'!AH52,'5歳毎人口'!AK52,'5歳毎人口'!AN52,'5歳毎人口'!AQ52)</f>
        <v>476565</v>
      </c>
      <c r="K51" s="13">
        <f>SUM('5歳毎人口'!Q52,'5歳毎人口'!T52,'5歳毎人口'!W52,'5歳毎人口'!Z52,'5歳毎人口'!AC52,'5歳毎人口'!AF52,'5歳毎人口'!AI52,'5歳毎人口'!AL52,'5歳毎人口'!AO52,'5歳毎人口'!AR52)</f>
        <v>517218</v>
      </c>
      <c r="L51" s="13">
        <f>SUM('5歳毎人口'!AS52,'5歳毎人口'!AV52,'5歳毎人口'!AY52,'5歳毎人口'!BB52,'5歳毎人口'!BE52,'5歳毎人口'!BH52,'5歳毎人口'!BK52,'5歳毎人口'!BN52)</f>
        <v>273335</v>
      </c>
      <c r="M51" s="13">
        <f>SUM('5歳毎人口'!AT52,'5歳毎人口'!AW52,'5歳毎人口'!AZ52,'5歳毎人口'!BC52,'5歳毎人口'!BF52,'5歳毎人口'!BI52,'5歳毎人口'!BL52,'5歳毎人口'!BO52)</f>
        <v>107850</v>
      </c>
      <c r="N51" s="13">
        <f>SUM('5歳毎人口'!AU52,'5歳毎人口'!AX52,'5歳毎人口'!BA52,'5歳毎人口'!BD52,'5歳毎人口'!BG52,'5歳毎人口'!BJ52,'5歳毎人口'!BM52,'5歳毎人口'!BP52)</f>
        <v>165485</v>
      </c>
      <c r="O51" s="13">
        <v>553</v>
      </c>
      <c r="P51" s="13">
        <v>385</v>
      </c>
      <c r="Q51" s="13">
        <f>+O51-P51</f>
        <v>168</v>
      </c>
      <c r="R51" s="47">
        <v>17.9</v>
      </c>
      <c r="S51" s="47">
        <v>19.5</v>
      </c>
      <c r="T51" s="47">
        <f t="shared" si="69"/>
        <v>16.52691374689438</v>
      </c>
      <c r="U51" s="47">
        <f t="shared" si="70"/>
        <v>64.3483052433305</v>
      </c>
      <c r="V51" s="47">
        <f t="shared" si="71"/>
        <v>65.5965721002768</v>
      </c>
      <c r="W51" s="47">
        <f t="shared" si="72"/>
        <v>63.239480016432886</v>
      </c>
      <c r="X51" s="47">
        <f t="shared" si="73"/>
        <v>17.698676686646625</v>
      </c>
      <c r="Y51" s="47">
        <f t="shared" si="74"/>
        <v>14.844964067891794</v>
      </c>
      <c r="Z51" s="37">
        <f t="shared" si="75"/>
        <v>20.23360623667273</v>
      </c>
      <c r="AA51" s="21">
        <f aca="true" t="shared" si="76" ref="AA51:AC52">SUM(R51,U51,X51)</f>
        <v>99.94698192997711</v>
      </c>
      <c r="AB51" s="21">
        <f t="shared" si="76"/>
        <v>99.9415361681686</v>
      </c>
      <c r="AC51" s="21">
        <f t="shared" si="76"/>
        <v>100</v>
      </c>
    </row>
    <row r="52" spans="1:29" ht="13.5">
      <c r="A52" s="4"/>
      <c r="B52" s="7" t="s">
        <v>26</v>
      </c>
      <c r="C52" s="15">
        <v>144299</v>
      </c>
      <c r="D52" s="15">
        <v>68149</v>
      </c>
      <c r="E52" s="15">
        <v>76150</v>
      </c>
      <c r="F52" s="15">
        <f>SUM('5歳毎人口'!F53,'5歳毎人口'!I53,'5歳毎人口'!L53)</f>
        <v>24700</v>
      </c>
      <c r="G52" s="15">
        <f>SUM('5歳毎人口'!G53,'5歳毎人口'!J53,'5歳毎人口'!M53)</f>
        <v>12463</v>
      </c>
      <c r="H52" s="15">
        <f>SUM('5歳毎人口'!H53,'5歳毎人口'!K53,'5歳毎人口'!N53)</f>
        <v>12237</v>
      </c>
      <c r="I52" s="15">
        <f>SUM('5歳毎人口'!O53,'5歳毎人口'!R53,'5歳毎人口'!U53,'5歳毎人口'!X53,'5歳毎人口'!AA53,'5歳毎人口'!AD53,'5歳毎人口'!AG53,'5歳毎人口'!AJ53,'5歳毎人口'!AM53,'5歳毎人口'!AP53)</f>
        <v>93074</v>
      </c>
      <c r="J52" s="15">
        <f>SUM('5歳毎人口'!P53,'5歳毎人口'!S53,'5歳毎人口'!V53,'5歳毎人口'!Y53,'5歳毎人口'!AB53,'5歳毎人口'!AE53,'5歳毎人口'!AH53,'5歳毎人口'!AK53,'5歳毎人口'!AN53,'5歳毎人口'!AQ53)</f>
        <v>45097</v>
      </c>
      <c r="K52" s="15">
        <f>SUM('5歳毎人口'!Q53,'5歳毎人口'!T53,'5歳毎人口'!W53,'5歳毎人口'!Z53,'5歳毎人口'!AC53,'5歳毎人口'!AF53,'5歳毎人口'!AI53,'5歳毎人口'!AL53,'5歳毎人口'!AO53,'5歳毎人口'!AR53)</f>
        <v>47977</v>
      </c>
      <c r="L52" s="15">
        <f>SUM('5歳毎人口'!AS53,'5歳毎人口'!AV53,'5歳毎人口'!AY53,'5歳毎人口'!BB53,'5歳毎人口'!BE53,'5歳毎人口'!BH53,'5歳毎人口'!BK53,'5歳毎人口'!BN53)</f>
        <v>26496</v>
      </c>
      <c r="M52" s="15">
        <f>SUM('5歳毎人口'!AT53,'5歳毎人口'!AW53,'5歳毎人口'!AZ53,'5歳毎人口'!BC53,'5歳毎人口'!BF53,'5歳毎人口'!BI53,'5歳毎人口'!BL53,'5歳毎人口'!BO53)</f>
        <v>10570</v>
      </c>
      <c r="N52" s="15">
        <f>SUM('5歳毎人口'!AU53,'5歳毎人口'!AX53,'5歳毎人口'!BA53,'5歳毎人口'!BD53,'5歳毎人口'!BG53,'5歳毎人口'!BJ53,'5歳毎人口'!BM53,'5歳毎人口'!BP53)</f>
        <v>15926</v>
      </c>
      <c r="O52" s="9">
        <f>SUM(O53:O58)</f>
        <v>29</v>
      </c>
      <c r="P52" s="9">
        <f>SUM(P53:P58)</f>
        <v>19</v>
      </c>
      <c r="Q52" s="9">
        <f>SUM(Q53:Q58)</f>
        <v>10</v>
      </c>
      <c r="R52" s="48">
        <f>+F52/($C52-$O52)%</f>
        <v>17.1206765093228</v>
      </c>
      <c r="S52" s="48">
        <f>+G52/($D52-$P52)%</f>
        <v>18.292969323352416</v>
      </c>
      <c r="T52" s="48">
        <f>+H52/($E52-$Q52)%</f>
        <v>16.07171000788022</v>
      </c>
      <c r="U52" s="48">
        <f>+I52/($C52-$O52)%</f>
        <v>64.51375892423927</v>
      </c>
      <c r="V52" s="48">
        <f>+J52/($D52-$P52)%</f>
        <v>66.19257302216351</v>
      </c>
      <c r="W52" s="48">
        <f>+K52/($E52-$Q52)%</f>
        <v>63.01155765694773</v>
      </c>
      <c r="X52" s="48">
        <f>+L52/($C52-$O52)%</f>
        <v>18.36556456643793</v>
      </c>
      <c r="Y52" s="48">
        <f aca="true" t="shared" si="77" ref="Y52:Y58">+M52/($D52-$P52)%</f>
        <v>15.514457654484076</v>
      </c>
      <c r="Z52" s="19">
        <f>+N52/($E52-$Q52)%</f>
        <v>20.916732335172053</v>
      </c>
      <c r="AA52" s="21">
        <f t="shared" si="76"/>
        <v>99.99999999999999</v>
      </c>
      <c r="AB52" s="21">
        <f t="shared" si="76"/>
        <v>100.00000000000001</v>
      </c>
      <c r="AC52" s="21">
        <f t="shared" si="76"/>
        <v>100.00000000000001</v>
      </c>
    </row>
    <row r="53" spans="1:29" ht="13.5">
      <c r="A53" s="5" t="s">
        <v>37</v>
      </c>
      <c r="B53" s="3" t="s">
        <v>27</v>
      </c>
      <c r="C53" s="11">
        <v>95182</v>
      </c>
      <c r="D53" s="11">
        <v>45228</v>
      </c>
      <c r="E53" s="11">
        <v>49954</v>
      </c>
      <c r="F53" s="11">
        <f>SUM('5歳毎人口'!F54,'5歳毎人口'!I54,'5歳毎人口'!L54)</f>
        <v>16355</v>
      </c>
      <c r="G53" s="11">
        <f>SUM('5歳毎人口'!G54,'5歳毎人口'!J54,'5歳毎人口'!M54)</f>
        <v>8268</v>
      </c>
      <c r="H53" s="11">
        <f>SUM('5歳毎人口'!H54,'5歳毎人口'!K54,'5歳毎人口'!N54)</f>
        <v>8087</v>
      </c>
      <c r="I53" s="20">
        <f>SUM('5歳毎人口'!O54,'5歳毎人口'!R54,'5歳毎人口'!U54,'5歳毎人口'!X54,'5歳毎人口'!AA54,'5歳毎人口'!AD54,'5歳毎人口'!AG54,'5歳毎人口'!AJ54,'5歳毎人口'!AM54,'5歳毎人口'!AP54)</f>
        <v>62567</v>
      </c>
      <c r="J53" s="20">
        <f>SUM('5歳毎人口'!P54,'5歳毎人口'!S54,'5歳毎人口'!V54,'5歳毎人口'!Y54,'5歳毎人口'!AB54,'5歳毎人口'!AE54,'5歳毎人口'!AH54,'5歳毎人口'!AK54,'5歳毎人口'!AN54,'5歳毎人口'!AQ54)</f>
        <v>30378</v>
      </c>
      <c r="K53" s="20">
        <f>SUM('5歳毎人口'!Q54,'5歳毎人口'!T54,'5歳毎人口'!W54,'5歳毎人口'!Z54,'5歳毎人口'!AC54,'5歳毎人口'!AF54,'5歳毎人口'!AI54,'5歳毎人口'!AL54,'5歳毎人口'!AO54,'5歳毎人口'!AR54)</f>
        <v>32189</v>
      </c>
      <c r="L53" s="11">
        <f>SUM('5歳毎人口'!AS54,'5歳毎人口'!AV54,'5歳毎人口'!AY54,'5歳毎人口'!BB54,'5歳毎人口'!BE54,'5歳毎人口'!BH54,'5歳毎人口'!BK54,'5歳毎人口'!BN54)</f>
        <v>16244</v>
      </c>
      <c r="M53" s="11">
        <f>SUM('5歳毎人口'!AT54,'5歳毎人口'!AW54,'5歳毎人口'!AZ54,'5歳毎人口'!BC54,'5歳毎人口'!BF54,'5歳毎人口'!BI54,'5歳毎人口'!BL54,'5歳毎人口'!BO54)</f>
        <v>6573</v>
      </c>
      <c r="N53" s="11">
        <f>SUM('5歳毎人口'!AU54,'5歳毎人口'!AX54,'5歳毎人口'!BA54,'5歳毎人口'!BD54,'5歳毎人口'!BG54,'5歳毎人口'!BJ54,'5歳毎人口'!BM54,'5歳毎人口'!BP54)</f>
        <v>9671</v>
      </c>
      <c r="O53" s="11">
        <v>16</v>
      </c>
      <c r="P53" s="11">
        <v>9</v>
      </c>
      <c r="Q53" s="11">
        <f>+O53-P53</f>
        <v>7</v>
      </c>
      <c r="R53" s="49">
        <f>+F53/($C53-$O53)%</f>
        <v>17.185759620032364</v>
      </c>
      <c r="S53" s="49">
        <f>+G53/($D53-$P53)%</f>
        <v>18.28434949910436</v>
      </c>
      <c r="T53" s="49">
        <f>+H53/($E53-$Q53)%</f>
        <v>16.191162632390334</v>
      </c>
      <c r="U53" s="49">
        <f>+I53/($C53-$O53)%</f>
        <v>65.74511905512473</v>
      </c>
      <c r="V53" s="49">
        <f>+J53/($D53-$P53)%</f>
        <v>67.17972533669476</v>
      </c>
      <c r="W53" s="49">
        <f>+K53/($E53-$Q53)%</f>
        <v>64.44631309187739</v>
      </c>
      <c r="X53" s="49">
        <f>+L53/($C53-$O53)%</f>
        <v>17.069121324842907</v>
      </c>
      <c r="Y53" s="49">
        <f t="shared" si="77"/>
        <v>14.535925164200888</v>
      </c>
      <c r="Z53" s="36">
        <f>+N53/($E53-$Q53)%</f>
        <v>19.362524275732277</v>
      </c>
      <c r="AA53" s="22">
        <f aca="true" t="shared" si="78" ref="AA53:AA58">SUM(R53,U53,X53)</f>
        <v>100</v>
      </c>
      <c r="AB53" s="22">
        <f aca="true" t="shared" si="79" ref="AB53:AB58">SUM(S53,V53,Y53)</f>
        <v>100.00000000000001</v>
      </c>
      <c r="AC53" s="22">
        <f aca="true" t="shared" si="80" ref="AC53:AC58">SUM(T53,W53,Z53)</f>
        <v>100</v>
      </c>
    </row>
    <row r="54" spans="1:29" ht="13.5">
      <c r="A54" s="5" t="s">
        <v>40</v>
      </c>
      <c r="B54" s="3" t="s">
        <v>28</v>
      </c>
      <c r="C54" s="11">
        <v>17056</v>
      </c>
      <c r="D54" s="11">
        <v>7947</v>
      </c>
      <c r="E54" s="11">
        <v>9109</v>
      </c>
      <c r="F54" s="11">
        <f>SUM('5歳毎人口'!F55,'5歳毎人口'!I55,'5歳毎人口'!L55)</f>
        <v>2835</v>
      </c>
      <c r="G54" s="11">
        <f>SUM('5歳毎人口'!G55,'5歳毎人口'!J55,'5歳毎人口'!M55)</f>
        <v>1424</v>
      </c>
      <c r="H54" s="11">
        <f>SUM('5歳毎人口'!H55,'5歳毎人口'!K55,'5歳毎人口'!N55)</f>
        <v>1411</v>
      </c>
      <c r="I54" s="20">
        <f>SUM('5歳毎人口'!O55,'5歳毎人口'!R55,'5歳毎人口'!U55,'5歳毎人口'!X55,'5歳毎人口'!AA55,'5歳毎人口'!AD55,'5歳毎人口'!AG55,'5歳毎人口'!AJ55,'5歳毎人口'!AM55,'5歳毎人口'!AP55)</f>
        <v>11267</v>
      </c>
      <c r="J54" s="20">
        <f>SUM('5歳毎人口'!P55,'5歳毎人口'!S55,'5歳毎人口'!V55,'5歳毎人口'!Y55,'5歳毎人口'!AB55,'5歳毎人口'!AE55,'5歳毎人口'!AH55,'5歳毎人口'!AK55,'5歳毎人口'!AN55,'5歳毎人口'!AQ55)</f>
        <v>5368</v>
      </c>
      <c r="K54" s="20">
        <f>SUM('5歳毎人口'!Q55,'5歳毎人口'!T55,'5歳毎人口'!W55,'5歳毎人口'!Z55,'5歳毎人口'!AC55,'5歳毎人口'!AF55,'5歳毎人口'!AI55,'5歳毎人口'!AL55,'5歳毎人口'!AO55,'5歳毎人口'!AR55)</f>
        <v>5899</v>
      </c>
      <c r="L54" s="11">
        <f>SUM('5歳毎人口'!AS55,'5歳毎人口'!AV55,'5歳毎人口'!AY55,'5歳毎人口'!BB55,'5歳毎人口'!BE55,'5歳毎人口'!BH55,'5歳毎人口'!BK55,'5歳毎人口'!BN55)</f>
        <v>2941</v>
      </c>
      <c r="M54" s="11">
        <f>SUM('5歳毎人口'!AT55,'5歳毎人口'!AW55,'5歳毎人口'!AZ55,'5歳毎人口'!BC55,'5歳毎人口'!BF55,'5歳毎人口'!BI55,'5歳毎人口'!BL55,'5歳毎人口'!BO55)</f>
        <v>1145</v>
      </c>
      <c r="N54" s="11">
        <f>SUM('5歳毎人口'!AU55,'5歳毎人口'!AX55,'5歳毎人口'!BA55,'5歳毎人口'!BD55,'5歳毎人口'!BG55,'5歳毎人口'!BJ55,'5歳毎人口'!BM55,'5歳毎人口'!BP55)</f>
        <v>1796</v>
      </c>
      <c r="O54" s="11">
        <v>13</v>
      </c>
      <c r="P54" s="11">
        <v>10</v>
      </c>
      <c r="Q54" s="11">
        <f>+O54-P54</f>
        <v>3</v>
      </c>
      <c r="R54" s="49">
        <f aca="true" t="shared" si="81" ref="R54:R59">+F54/($C54-$O54)%</f>
        <v>16.63439535293082</v>
      </c>
      <c r="S54" s="49">
        <f aca="true" t="shared" si="82" ref="S54:S59">+G54/($D54-$P54)%</f>
        <v>17.94128764016631</v>
      </c>
      <c r="T54" s="49">
        <f aca="true" t="shared" si="83" ref="T54:T59">+H54/($E54-$Q54)%</f>
        <v>15.495277838787612</v>
      </c>
      <c r="U54" s="49">
        <f aca="true" t="shared" si="84" ref="U54:U59">+I54/($C54-$O54)%</f>
        <v>66.10925306577481</v>
      </c>
      <c r="V54" s="49">
        <v>67.5</v>
      </c>
      <c r="W54" s="49">
        <f aca="true" t="shared" si="85" ref="W54:W59">+K54/($E54-$Q54)%</f>
        <v>64.78146277179881</v>
      </c>
      <c r="X54" s="49">
        <v>17.2</v>
      </c>
      <c r="Y54" s="49">
        <f t="shared" si="77"/>
        <v>14.42610558145395</v>
      </c>
      <c r="Z54" s="36">
        <f aca="true" t="shared" si="86" ref="Z54:Z59">+N54/($E54-$Q54)%</f>
        <v>19.723259389413574</v>
      </c>
      <c r="AA54" s="22">
        <f t="shared" si="78"/>
        <v>99.94364841870564</v>
      </c>
      <c r="AB54" s="22">
        <f t="shared" si="79"/>
        <v>99.86739322162026</v>
      </c>
      <c r="AC54" s="22">
        <f t="shared" si="80"/>
        <v>100</v>
      </c>
    </row>
    <row r="55" spans="1:29" ht="13.5">
      <c r="A55" s="5"/>
      <c r="B55" s="3" t="s">
        <v>29</v>
      </c>
      <c r="C55" s="11">
        <v>6259</v>
      </c>
      <c r="D55" s="11">
        <v>2951</v>
      </c>
      <c r="E55" s="11">
        <v>3308</v>
      </c>
      <c r="F55" s="11">
        <f>SUM('5歳毎人口'!F56,'5歳毎人口'!I56,'5歳毎人口'!L56)</f>
        <v>1095</v>
      </c>
      <c r="G55" s="11">
        <f>SUM('5歳毎人口'!G56,'5歳毎人口'!J56,'5歳毎人口'!M56)</f>
        <v>560</v>
      </c>
      <c r="H55" s="11">
        <f>SUM('5歳毎人口'!H56,'5歳毎人口'!K56,'5歳毎人口'!N56)</f>
        <v>535</v>
      </c>
      <c r="I55" s="20">
        <f>SUM('5歳毎人口'!O56,'5歳毎人口'!R56,'5歳毎人口'!U56,'5歳毎人口'!X56,'5歳毎人口'!AA56,'5歳毎人口'!AD56,'5歳毎人口'!AG56,'5歳毎人口'!AJ56,'5歳毎人口'!AM56,'5歳毎人口'!AP56)</f>
        <v>3692</v>
      </c>
      <c r="J55" s="20">
        <f>SUM('5歳毎人口'!P56,'5歳毎人口'!S56,'5歳毎人口'!V56,'5歳毎人口'!Y56,'5歳毎人口'!AB56,'5歳毎人口'!AE56,'5歳毎人口'!AH56,'5歳毎人口'!AK56,'5歳毎人口'!AN56,'5歳毎人口'!AQ56)</f>
        <v>1818</v>
      </c>
      <c r="K55" s="20">
        <f>SUM('5歳毎人口'!Q56,'5歳毎人口'!T56,'5歳毎人口'!W56,'5歳毎人口'!Z56,'5歳毎人口'!AC56,'5歳毎人口'!AF56,'5歳毎人口'!AI56,'5歳毎人口'!AL56,'5歳毎人口'!AO56,'5歳毎人口'!AR56)</f>
        <v>1874</v>
      </c>
      <c r="L55" s="11">
        <f>SUM('5歳毎人口'!AS56,'5歳毎人口'!AV56,'5歳毎人口'!AY56,'5歳毎人口'!BB56,'5歳毎人口'!BE56,'5歳毎人口'!BH56,'5歳毎人口'!BK56,'5歳毎人口'!BN56)</f>
        <v>1472</v>
      </c>
      <c r="M55" s="11">
        <f>SUM('5歳毎人口'!AT56,'5歳毎人口'!AW56,'5歳毎人口'!AZ56,'5歳毎人口'!BC56,'5歳毎人口'!BF56,'5歳毎人口'!BI56,'5歳毎人口'!BL56,'5歳毎人口'!BO56)</f>
        <v>573</v>
      </c>
      <c r="N55" s="11">
        <f>SUM('5歳毎人口'!AU56,'5歳毎人口'!AX56,'5歳毎人口'!BA56,'5歳毎人口'!BD56,'5歳毎人口'!BG56,'5歳毎人口'!BJ56,'5歳毎人口'!BM56,'5歳毎人口'!BP56)</f>
        <v>899</v>
      </c>
      <c r="O55" s="11"/>
      <c r="P55" s="11"/>
      <c r="Q55" s="11"/>
      <c r="R55" s="36">
        <f t="shared" si="81"/>
        <v>17.494807477232783</v>
      </c>
      <c r="S55" s="36">
        <f t="shared" si="82"/>
        <v>18.976618095560827</v>
      </c>
      <c r="T55" s="36">
        <f t="shared" si="83"/>
        <v>16.172914147521162</v>
      </c>
      <c r="U55" s="36">
        <f t="shared" si="84"/>
        <v>58.987058635564786</v>
      </c>
      <c r="V55" s="36">
        <f aca="true" t="shared" si="87" ref="V55:V61">+J55/($D55-$P55)%</f>
        <v>61.60623517451711</v>
      </c>
      <c r="W55" s="36">
        <f t="shared" si="85"/>
        <v>56.650544135429264</v>
      </c>
      <c r="X55" s="36">
        <f aca="true" t="shared" si="88" ref="X55:X61">+L55/($C55-$O55)%</f>
        <v>23.518133887202428</v>
      </c>
      <c r="Y55" s="36">
        <f t="shared" si="77"/>
        <v>19.41714672992206</v>
      </c>
      <c r="Z55" s="36">
        <f t="shared" si="86"/>
        <v>27.176541717049577</v>
      </c>
      <c r="AA55" s="22">
        <f t="shared" si="78"/>
        <v>100</v>
      </c>
      <c r="AB55" s="22">
        <f t="shared" si="79"/>
        <v>100</v>
      </c>
      <c r="AC55" s="22">
        <f t="shared" si="80"/>
        <v>100</v>
      </c>
    </row>
    <row r="56" spans="1:29" ht="13.5">
      <c r="A56" s="5"/>
      <c r="B56" s="3" t="s">
        <v>30</v>
      </c>
      <c r="C56" s="11">
        <v>8034</v>
      </c>
      <c r="D56" s="11">
        <v>3794</v>
      </c>
      <c r="E56" s="11">
        <v>4240</v>
      </c>
      <c r="F56" s="11">
        <f>SUM('5歳毎人口'!F57,'5歳毎人口'!I57,'5歳毎人口'!L57)</f>
        <v>1396</v>
      </c>
      <c r="G56" s="11">
        <f>SUM('5歳毎人口'!G57,'5歳毎人口'!J57,'5歳毎人口'!M57)</f>
        <v>691</v>
      </c>
      <c r="H56" s="11">
        <f>SUM('5歳毎人口'!H57,'5歳毎人口'!K57,'5歳毎人口'!N57)</f>
        <v>705</v>
      </c>
      <c r="I56" s="20">
        <f>SUM('5歳毎人口'!O57,'5歳毎人口'!R57,'5歳毎人口'!U57,'5歳毎人口'!X57,'5歳毎人口'!AA57,'5歳毎人口'!AD57,'5歳毎人口'!AG57,'5歳毎人口'!AJ57,'5歳毎人口'!AM57,'5歳毎人口'!AP57)</f>
        <v>4841</v>
      </c>
      <c r="J56" s="20">
        <f>SUM('5歳毎人口'!P57,'5歳毎人口'!S57,'5歳毎人口'!V57,'5歳毎人口'!Y57,'5歳毎人口'!AB57,'5歳毎人口'!AE57,'5歳毎人口'!AH57,'5歳毎人口'!AK57,'5歳毎人口'!AN57,'5歳毎人口'!AQ57)</f>
        <v>2402</v>
      </c>
      <c r="K56" s="20">
        <f>SUM('5歳毎人口'!Q57,'5歳毎人口'!T57,'5歳毎人口'!W57,'5歳毎人口'!Z57,'5歳毎人口'!AC57,'5歳毎人口'!AF57,'5歳毎人口'!AI57,'5歳毎人口'!AL57,'5歳毎人口'!AO57,'5歳毎人口'!AR57)</f>
        <v>2439</v>
      </c>
      <c r="L56" s="11">
        <f>SUM('5歳毎人口'!AS57,'5歳毎人口'!AV57,'5歳毎人口'!AY57,'5歳毎人口'!BB57,'5歳毎人口'!BE57,'5歳毎人口'!BH57,'5歳毎人口'!BK57,'5歳毎人口'!BN57)</f>
        <v>1797</v>
      </c>
      <c r="M56" s="11">
        <f>SUM('5歳毎人口'!AT57,'5歳毎人口'!AW57,'5歳毎人口'!AZ57,'5歳毎人口'!BC57,'5歳毎人口'!BF57,'5歳毎人口'!BI57,'5歳毎人口'!BL57,'5歳毎人口'!BO57)</f>
        <v>701</v>
      </c>
      <c r="N56" s="11">
        <f>SUM('5歳毎人口'!AU57,'5歳毎人口'!AX57,'5歳毎人口'!BA57,'5歳毎人口'!BD57,'5歳毎人口'!BG57,'5歳毎人口'!BJ57,'5歳毎人口'!BM57,'5歳毎人口'!BP57)</f>
        <v>1096</v>
      </c>
      <c r="O56" s="11"/>
      <c r="P56" s="11"/>
      <c r="Q56" s="11"/>
      <c r="R56" s="36">
        <f t="shared" si="81"/>
        <v>17.37615135673388</v>
      </c>
      <c r="S56" s="36">
        <f t="shared" si="82"/>
        <v>18.212967843964154</v>
      </c>
      <c r="T56" s="36">
        <f t="shared" si="83"/>
        <v>16.62735849056604</v>
      </c>
      <c r="U56" s="36">
        <f t="shared" si="84"/>
        <v>60.256410256410255</v>
      </c>
      <c r="V56" s="36">
        <f t="shared" si="87"/>
        <v>63.310490247759624</v>
      </c>
      <c r="W56" s="36">
        <f t="shared" si="85"/>
        <v>57.52358490566038</v>
      </c>
      <c r="X56" s="36">
        <f t="shared" si="88"/>
        <v>22.367438386855863</v>
      </c>
      <c r="Y56" s="36">
        <f t="shared" si="77"/>
        <v>18.476541908276225</v>
      </c>
      <c r="Z56" s="36">
        <f t="shared" si="86"/>
        <v>25.849056603773587</v>
      </c>
      <c r="AA56" s="22">
        <f t="shared" si="78"/>
        <v>100</v>
      </c>
      <c r="AB56" s="22">
        <f t="shared" si="79"/>
        <v>100</v>
      </c>
      <c r="AC56" s="22">
        <f t="shared" si="80"/>
        <v>100</v>
      </c>
    </row>
    <row r="57" spans="1:29" ht="13.5">
      <c r="A57" s="5"/>
      <c r="B57" s="3" t="s">
        <v>31</v>
      </c>
      <c r="C57" s="11">
        <v>11092</v>
      </c>
      <c r="D57" s="11">
        <v>5252</v>
      </c>
      <c r="E57" s="11">
        <v>5840</v>
      </c>
      <c r="F57" s="11">
        <f>SUM('5歳毎人口'!F58,'5歳毎人口'!I58,'5歳毎人口'!L58)</f>
        <v>1911</v>
      </c>
      <c r="G57" s="11">
        <f>SUM('5歳毎人口'!G58,'5歳毎人口'!J58,'5歳毎人口'!M58)</f>
        <v>961</v>
      </c>
      <c r="H57" s="11">
        <f>SUM('5歳毎人口'!H58,'5歳毎人口'!K58,'5歳毎人口'!N58)</f>
        <v>950</v>
      </c>
      <c r="I57" s="20">
        <f>SUM('5歳毎人口'!O58,'5歳毎人口'!R58,'5歳毎人口'!U58,'5歳毎人口'!X58,'5歳毎人口'!AA58,'5歳毎人口'!AD58,'5歳毎人口'!AG58,'5歳毎人口'!AJ58,'5歳毎人口'!AM58,'5歳毎人口'!AP58)</f>
        <v>6643</v>
      </c>
      <c r="J57" s="20">
        <f>SUM('5歳毎人口'!P58,'5歳毎人口'!S58,'5歳毎人口'!V58,'5歳毎人口'!Y58,'5歳毎人口'!AB58,'5歳毎人口'!AE58,'5歳毎人口'!AH58,'5歳毎人口'!AK58,'5歳毎人口'!AN58,'5歳毎人口'!AQ58)</f>
        <v>3269</v>
      </c>
      <c r="K57" s="20">
        <f>SUM('5歳毎人口'!Q58,'5歳毎人口'!T58,'5歳毎人口'!W58,'5歳毎人口'!Z58,'5歳毎人口'!AC58,'5歳毎人口'!AF58,'5歳毎人口'!AI58,'5歳毎人口'!AL58,'5歳毎人口'!AO58,'5歳毎人口'!AR58)</f>
        <v>3374</v>
      </c>
      <c r="L57" s="11">
        <f>SUM('5歳毎人口'!AS58,'5歳毎人口'!AV58,'5歳毎人口'!AY58,'5歳毎人口'!BB58,'5歳毎人口'!BE58,'5歳毎人口'!BH58,'5歳毎人口'!BK58,'5歳毎人口'!BN58)</f>
        <v>2538</v>
      </c>
      <c r="M57" s="11">
        <f>SUM('5歳毎人口'!AT58,'5歳毎人口'!AW58,'5歳毎人口'!AZ58,'5歳毎人口'!BC58,'5歳毎人口'!BF58,'5歳毎人口'!BI58,'5歳毎人口'!BL58,'5歳毎人口'!BO58)</f>
        <v>1022</v>
      </c>
      <c r="N57" s="11">
        <f>SUM('5歳毎人口'!AU58,'5歳毎人口'!AX58,'5歳毎人口'!BA58,'5歳毎人口'!BD58,'5歳毎人口'!BG58,'5歳毎人口'!BJ58,'5歳毎人口'!BM58,'5歳毎人口'!BP58)</f>
        <v>1516</v>
      </c>
      <c r="O57" s="11"/>
      <c r="P57" s="11"/>
      <c r="Q57" s="11"/>
      <c r="R57" s="36">
        <f t="shared" si="81"/>
        <v>17.228633249188604</v>
      </c>
      <c r="S57" s="36">
        <f t="shared" si="82"/>
        <v>18.297791317593298</v>
      </c>
      <c r="T57" s="36">
        <f t="shared" si="83"/>
        <v>16.267123287671232</v>
      </c>
      <c r="U57" s="36">
        <f t="shared" si="84"/>
        <v>59.890010818608005</v>
      </c>
      <c r="V57" s="36">
        <f t="shared" si="87"/>
        <v>62.24295506473724</v>
      </c>
      <c r="W57" s="36">
        <f t="shared" si="85"/>
        <v>57.773972602739725</v>
      </c>
      <c r="X57" s="36">
        <f t="shared" si="88"/>
        <v>22.88135593220339</v>
      </c>
      <c r="Y57" s="36">
        <f t="shared" si="77"/>
        <v>19.459253617669457</v>
      </c>
      <c r="Z57" s="36">
        <f t="shared" si="86"/>
        <v>25.958904109589042</v>
      </c>
      <c r="AA57" s="22">
        <f t="shared" si="78"/>
        <v>100</v>
      </c>
      <c r="AB57" s="22">
        <f t="shared" si="79"/>
        <v>100</v>
      </c>
      <c r="AC57" s="22">
        <f t="shared" si="80"/>
        <v>100</v>
      </c>
    </row>
    <row r="58" spans="1:29" ht="13.5">
      <c r="A58" s="5"/>
      <c r="B58" s="3" t="s">
        <v>32</v>
      </c>
      <c r="C58" s="11">
        <v>6676</v>
      </c>
      <c r="D58" s="11">
        <v>2977</v>
      </c>
      <c r="E58" s="11">
        <v>3699</v>
      </c>
      <c r="F58" s="11">
        <f>SUM('5歳毎人口'!F59,'5歳毎人口'!I59,'5歳毎人口'!L59)</f>
        <v>1108</v>
      </c>
      <c r="G58" s="11">
        <f>SUM('5歳毎人口'!G59,'5歳毎人口'!J59,'5歳毎人口'!M59)</f>
        <v>559</v>
      </c>
      <c r="H58" s="11">
        <f>SUM('5歳毎人口'!H59,'5歳毎人口'!K59,'5歳毎人口'!N59)</f>
        <v>549</v>
      </c>
      <c r="I58" s="20">
        <f>SUM('5歳毎人口'!O59,'5歳毎人口'!R59,'5歳毎人口'!U59,'5歳毎人口'!X59,'5歳毎人口'!AA59,'5歳毎人口'!AD59,'5歳毎人口'!AG59,'5歳毎人口'!AJ59,'5歳毎人口'!AM59,'5歳毎人口'!AP59)</f>
        <v>4064</v>
      </c>
      <c r="J58" s="20">
        <f>SUM('5歳毎人口'!P59,'5歳毎人口'!S59,'5歳毎人口'!V59,'5歳毎人口'!Y59,'5歳毎人口'!AB59,'5歳毎人口'!AE59,'5歳毎人口'!AH59,'5歳毎人口'!AK59,'5歳毎人口'!AN59,'5歳毎人口'!AQ59)</f>
        <v>1862</v>
      </c>
      <c r="K58" s="20">
        <f>SUM('5歳毎人口'!Q59,'5歳毎人口'!T59,'5歳毎人口'!W59,'5歳毎人口'!Z59,'5歳毎人口'!AC59,'5歳毎人口'!AF59,'5歳毎人口'!AI59,'5歳毎人口'!AL59,'5歳毎人口'!AO59,'5歳毎人口'!AR59)</f>
        <v>2202</v>
      </c>
      <c r="L58" s="11">
        <f>SUM('5歳毎人口'!AS59,'5歳毎人口'!AV59,'5歳毎人口'!AY59,'5歳毎人口'!BB59,'5歳毎人口'!BE59,'5歳毎人口'!BH59,'5歳毎人口'!BK59,'5歳毎人口'!BN59)</f>
        <v>1504</v>
      </c>
      <c r="M58" s="11">
        <f>SUM('5歳毎人口'!AT59,'5歳毎人口'!AW59,'5歳毎人口'!AZ59,'5歳毎人口'!BC59,'5歳毎人口'!BF59,'5歳毎人口'!BI59,'5歳毎人口'!BL59,'5歳毎人口'!BO59)</f>
        <v>556</v>
      </c>
      <c r="N58" s="11">
        <f>SUM('5歳毎人口'!AU59,'5歳毎人口'!AX59,'5歳毎人口'!BA59,'5歳毎人口'!BD59,'5歳毎人口'!BG59,'5歳毎人口'!BJ59,'5歳毎人口'!BM59,'5歳毎人口'!BP59)</f>
        <v>948</v>
      </c>
      <c r="O58" s="11"/>
      <c r="P58" s="11"/>
      <c r="Q58" s="11"/>
      <c r="R58" s="36">
        <f t="shared" si="81"/>
        <v>16.596764529658476</v>
      </c>
      <c r="S58" s="36">
        <f t="shared" si="82"/>
        <v>18.777292576419214</v>
      </c>
      <c r="T58" s="36">
        <f t="shared" si="83"/>
        <v>14.841849148418492</v>
      </c>
      <c r="U58" s="36">
        <f t="shared" si="84"/>
        <v>60.87477531455961</v>
      </c>
      <c r="V58" s="36">
        <f t="shared" si="87"/>
        <v>62.54618743701713</v>
      </c>
      <c r="W58" s="36">
        <f t="shared" si="85"/>
        <v>59.52960259529602</v>
      </c>
      <c r="X58" s="36">
        <f t="shared" si="88"/>
        <v>22.528460155781904</v>
      </c>
      <c r="Y58" s="36">
        <f t="shared" si="77"/>
        <v>18.676519986563655</v>
      </c>
      <c r="Z58" s="36">
        <f t="shared" si="86"/>
        <v>25.62854825628548</v>
      </c>
      <c r="AA58" s="22">
        <f t="shared" si="78"/>
        <v>99.99999999999999</v>
      </c>
      <c r="AB58" s="22">
        <f t="shared" si="79"/>
        <v>100</v>
      </c>
      <c r="AC58" s="22">
        <f t="shared" si="80"/>
        <v>100</v>
      </c>
    </row>
    <row r="59" spans="1:29" ht="13.5">
      <c r="A59" s="6"/>
      <c r="B59" s="8" t="s">
        <v>33</v>
      </c>
      <c r="C59" s="13">
        <v>1516523</v>
      </c>
      <c r="D59" s="13">
        <v>712346</v>
      </c>
      <c r="E59" s="13">
        <v>804177</v>
      </c>
      <c r="F59" s="13">
        <f>SUM('5歳毎人口'!F60,'5歳毎人口'!I60,'5歳毎人口'!L60)</f>
        <v>243046</v>
      </c>
      <c r="G59" s="13">
        <f>SUM('5歳毎人口'!G60,'5歳毎人口'!J60,'5歳毎人口'!M60)</f>
        <v>124538</v>
      </c>
      <c r="H59" s="13">
        <f>SUM('5歳毎人口'!H60,'5歳毎人口'!K60,'5歳毎人口'!N60)</f>
        <v>118508</v>
      </c>
      <c r="I59" s="13">
        <f>SUM('5歳毎人口'!O60,'5歳毎人口'!R60,'5歳毎人口'!U60,'5歳毎人口'!X60,'5歳毎人口'!AA60,'5歳毎人口'!AD60,'5歳毎人口'!AG60,'5歳毎人口'!AJ60,'5歳毎人口'!AM60,'5歳毎人口'!AP60)</f>
        <v>956692</v>
      </c>
      <c r="J59" s="13">
        <f>SUM('5歳毎人口'!P60,'5歳毎人口'!S60,'5歳毎人口'!V60,'5歳毎人口'!Y60,'5歳毎人口'!AB60,'5歳毎人口'!AE60,'5歳毎人口'!AH60,'5歳毎人口'!AK60,'5歳毎人口'!AN60,'5歳毎人口'!AQ60)</f>
        <v>461516</v>
      </c>
      <c r="K59" s="13">
        <f>SUM('5歳毎人口'!Q60,'5歳毎人口'!T60,'5歳毎人口'!W60,'5歳毎人口'!Z60,'5歳毎人口'!AC60,'5歳毎人口'!AF60,'5歳毎人口'!AI60,'5歳毎人口'!AL60,'5歳毎人口'!AO60,'5歳毎人口'!AR60)</f>
        <v>495176</v>
      </c>
      <c r="L59" s="13">
        <f>SUM('5歳毎人口'!AS60,'5歳毎人口'!AV60,'5歳毎人口'!AY60,'5歳毎人口'!BB60,'5歳毎人口'!BE60,'5歳毎人口'!BH60,'5歳毎人口'!BK60,'5歳毎人口'!BN60)</f>
        <v>315871</v>
      </c>
      <c r="M59" s="13">
        <f>SUM('5歳毎人口'!AT60,'5歳毎人口'!AW60,'5歳毎人口'!AZ60,'5歳毎人口'!BC60,'5歳毎人口'!BF60,'5歳毎人口'!BI60,'5歳毎人口'!BL60,'5歳毎人口'!BO60)</f>
        <v>125678</v>
      </c>
      <c r="N59" s="13">
        <f>SUM('5歳毎人口'!AU60,'5歳毎人口'!AX60,'5歳毎人口'!BA60,'5歳毎人口'!BD60,'5歳毎人口'!BG60,'5歳毎人口'!BJ60,'5歳毎人口'!BM60,'5歳毎人口'!BP60)</f>
        <v>190193</v>
      </c>
      <c r="O59" s="13">
        <v>914</v>
      </c>
      <c r="P59" s="13">
        <v>614</v>
      </c>
      <c r="Q59" s="13">
        <f>+O59-P59</f>
        <v>300</v>
      </c>
      <c r="R59" s="37">
        <f t="shared" si="81"/>
        <v>16.036194031574105</v>
      </c>
      <c r="S59" s="37">
        <f t="shared" si="82"/>
        <v>17.497878414908982</v>
      </c>
      <c r="T59" s="37">
        <f t="shared" si="83"/>
        <v>14.742056309609554</v>
      </c>
      <c r="U59" s="37">
        <f t="shared" si="84"/>
        <v>63.12261275830376</v>
      </c>
      <c r="V59" s="37">
        <f t="shared" si="87"/>
        <v>64.84407052092642</v>
      </c>
      <c r="W59" s="37">
        <f t="shared" si="85"/>
        <v>61.59847837417913</v>
      </c>
      <c r="X59" s="37">
        <f t="shared" si="88"/>
        <v>20.841193210122135</v>
      </c>
      <c r="Y59" s="37">
        <v>17.6</v>
      </c>
      <c r="Z59" s="37">
        <f t="shared" si="86"/>
        <v>23.65946531621131</v>
      </c>
      <c r="AA59" s="21">
        <f>SUM(R59,U59,X59)</f>
        <v>100</v>
      </c>
      <c r="AB59" s="21">
        <f>SUM(S59,V59,Y59)</f>
        <v>99.9419489358354</v>
      </c>
      <c r="AC59" s="21">
        <f>SUM(T59,W59,Z59)</f>
        <v>100</v>
      </c>
    </row>
    <row r="60" spans="1:29" ht="13.5">
      <c r="A60" s="4"/>
      <c r="B60" s="7" t="s">
        <v>26</v>
      </c>
      <c r="C60" s="29">
        <v>144034</v>
      </c>
      <c r="D60" s="29">
        <v>68154</v>
      </c>
      <c r="E60" s="29">
        <v>75880</v>
      </c>
      <c r="F60" s="15">
        <f>SUM('5歳毎人口'!F61,'5歳毎人口'!I61,'5歳毎人口'!L61)</f>
        <v>22360</v>
      </c>
      <c r="G60" s="15">
        <f>SUM('5歳毎人口'!G61,'5歳毎人口'!J61,'5歳毎人口'!M61)</f>
        <v>11321</v>
      </c>
      <c r="H60" s="15">
        <f>SUM('5歳毎人口'!H61,'5歳毎人口'!K61,'5歳毎人口'!N61)</f>
        <v>11039</v>
      </c>
      <c r="I60" s="15">
        <f>SUM('5歳毎人口'!O61,'5歳毎人口'!R61,'5歳毎人口'!U61,'5歳毎人口'!X61,'5歳毎人口'!AA61,'5歳毎人口'!AD61,'5歳毎人口'!AG61,'5歳毎人口'!AJ61,'5歳毎人口'!AM61,'5歳毎人口'!AP61)</f>
        <v>92050</v>
      </c>
      <c r="J60" s="15">
        <f>SUM('5歳毎人口'!P61,'5歳毎人口'!S61,'5歳毎人口'!V61,'5歳毎人口'!Y61,'5歳毎人口'!AB61,'5歳毎人口'!AE61,'5歳毎人口'!AH61,'5歳毎人口'!AK61,'5歳毎人口'!AN61,'5歳毎人口'!AQ61)</f>
        <v>44912</v>
      </c>
      <c r="K60" s="15">
        <f>SUM('5歳毎人口'!Q61,'5歳毎人口'!T61,'5歳毎人口'!W61,'5歳毎人口'!Z61,'5歳毎人口'!AC61,'5歳毎人口'!AF61,'5歳毎人口'!AI61,'5歳毎人口'!AL61,'5歳毎人口'!AO61,'5歳毎人口'!AR61)</f>
        <v>47138</v>
      </c>
      <c r="L60" s="15">
        <f>SUM('5歳毎人口'!AS61,'5歳毎人口'!AV61,'5歳毎人口'!AY61,'5歳毎人口'!BB61,'5歳毎人口'!BE61,'5歳毎人口'!BH61,'5歳毎人口'!BK61,'5歳毎人口'!BN61)</f>
        <v>29614</v>
      </c>
      <c r="M60" s="15">
        <f>SUM('5歳毎人口'!AT61,'5歳毎人口'!AW61,'5歳毎人口'!AZ61,'5歳毎人口'!BC61,'5歳毎人口'!BF61,'5歳毎人口'!BI61,'5歳毎人口'!BL61,'5歳毎人口'!BO61)</f>
        <v>11916</v>
      </c>
      <c r="N60" s="15">
        <f>SUM('5歳毎人口'!AU61,'5歳毎人口'!AX61,'5歳毎人口'!BA61,'5歳毎人口'!BD61,'5歳毎人口'!BG61,'5歳毎人口'!BJ61,'5歳毎人口'!BM61,'5歳毎人口'!BP61)</f>
        <v>17698</v>
      </c>
      <c r="O60" s="9">
        <f>SUM(O61:O66)</f>
        <v>10</v>
      </c>
      <c r="P60" s="9">
        <f>SUM(P61:P66)</f>
        <v>5</v>
      </c>
      <c r="Q60" s="9">
        <f>SUM(Q61:Q66)</f>
        <v>5</v>
      </c>
      <c r="R60" s="19">
        <f>+F60/($C60-$O60)%</f>
        <v>15.5251902460701</v>
      </c>
      <c r="S60" s="19">
        <f>+G60/($D60-$P60)%</f>
        <v>16.612129304905427</v>
      </c>
      <c r="T60" s="19">
        <f>+H60/($E60-$Q60)%</f>
        <v>14.548929159802306</v>
      </c>
      <c r="U60" s="19">
        <f>+I60/($C60-$O60)%</f>
        <v>63.912958951285894</v>
      </c>
      <c r="V60" s="19">
        <f t="shared" si="87"/>
        <v>65.9026544776886</v>
      </c>
      <c r="W60" s="19">
        <f>+K60/($E60-$Q60)%</f>
        <v>62.125864909390444</v>
      </c>
      <c r="X60" s="19">
        <f t="shared" si="88"/>
        <v>20.561850802644003</v>
      </c>
      <c r="Y60" s="19">
        <f>+M60/($D60-$P60)%</f>
        <v>17.485216217405977</v>
      </c>
      <c r="Z60" s="19">
        <f>+N60/($E60-$Q60)%</f>
        <v>23.32520593080725</v>
      </c>
      <c r="AA60" s="21">
        <f aca="true" t="shared" si="89" ref="AA60:AA66">SUM(R60,U60,X60)</f>
        <v>100</v>
      </c>
      <c r="AB60" s="21">
        <f aca="true" t="shared" si="90" ref="AB60:AB66">SUM(S60,V60,Y60)</f>
        <v>100</v>
      </c>
      <c r="AC60" s="21">
        <f aca="true" t="shared" si="91" ref="AC60:AC66">SUM(T60,W60,Z60)</f>
        <v>100</v>
      </c>
    </row>
    <row r="61" spans="1:29" ht="13.5">
      <c r="A61" s="5" t="s">
        <v>37</v>
      </c>
      <c r="B61" s="3" t="s">
        <v>27</v>
      </c>
      <c r="C61" s="28">
        <v>95937</v>
      </c>
      <c r="D61" s="28">
        <v>45729</v>
      </c>
      <c r="E61" s="28">
        <v>50208</v>
      </c>
      <c r="F61" s="11">
        <f>SUM('5歳毎人口'!F62,'5歳毎人口'!I62,'5歳毎人口'!L62)</f>
        <v>15177</v>
      </c>
      <c r="G61" s="11">
        <f>SUM('5歳毎人口'!G62,'5歳毎人口'!J62,'5歳毎人口'!M62)</f>
        <v>7706</v>
      </c>
      <c r="H61" s="11">
        <f>SUM('5歳毎人口'!H62,'5歳毎人口'!K62,'5歳毎人口'!N62)</f>
        <v>7471</v>
      </c>
      <c r="I61" s="20">
        <f>SUM('5歳毎人口'!O62,'5歳毎人口'!R62,'5歳毎人口'!U62,'5歳毎人口'!X62,'5歳毎人口'!AA62,'5歳毎人口'!AD62,'5歳毎人口'!AG62,'5歳毎人口'!AJ62,'5歳毎人口'!AM62,'5歳毎人口'!AP62)</f>
        <v>62173</v>
      </c>
      <c r="J61" s="20">
        <f>SUM('5歳毎人口'!P62,'5歳毎人口'!S62,'5歳毎人口'!V62,'5歳毎人口'!Y62,'5歳毎人口'!AB62,'5歳毎人口'!AE62,'5歳毎人口'!AH62,'5歳毎人口'!AK62,'5歳毎人口'!AN62,'5歳毎人口'!AQ62)</f>
        <v>30428</v>
      </c>
      <c r="K61" s="20">
        <f>SUM('5歳毎人口'!Q62,'5歳毎人口'!T62,'5歳毎人口'!W62,'5歳毎人口'!Z62,'5歳毎人口'!AC62,'5歳毎人口'!AF62,'5歳毎人口'!AI62,'5歳毎人口'!AL62,'5歳毎人口'!AO62,'5歳毎人口'!AR62)</f>
        <v>31745</v>
      </c>
      <c r="L61" s="11">
        <f>SUM('5歳毎人口'!AS62,'5歳毎人口'!AV62,'5歳毎人口'!AY62,'5歳毎人口'!BB62,'5歳毎人口'!BE62,'5歳毎人口'!BH62,'5歳毎人口'!BK62,'5歳毎人口'!BN62)</f>
        <v>18577</v>
      </c>
      <c r="M61" s="11">
        <f>SUM('5歳毎人口'!AT62,'5歳毎人口'!AW62,'5歳毎人口'!AZ62,'5歳毎人口'!BC62,'5歳毎人口'!BF62,'5歳毎人口'!BI62,'5歳毎人口'!BL62,'5歳毎人口'!BO62)</f>
        <v>7590</v>
      </c>
      <c r="N61" s="11">
        <f>SUM('5歳毎人口'!AU62,'5歳毎人口'!AX62,'5歳毎人口'!BA62,'5歳毎人口'!BD62,'5歳毎人口'!BG62,'5歳毎人口'!BJ62,'5歳毎人口'!BM62,'5歳毎人口'!BP62)</f>
        <v>10987</v>
      </c>
      <c r="O61" s="11">
        <v>10</v>
      </c>
      <c r="P61" s="11">
        <v>5</v>
      </c>
      <c r="Q61" s="11">
        <f>+O61-P61</f>
        <v>5</v>
      </c>
      <c r="R61" s="36">
        <f>+F61/($C61-$O61)%</f>
        <v>15.821405860706578</v>
      </c>
      <c r="S61" s="36">
        <f>+G61/($D61-$P61)%</f>
        <v>16.853293675094044</v>
      </c>
      <c r="T61" s="36">
        <f>+H61/($E61-$Q61)%</f>
        <v>14.88158078202498</v>
      </c>
      <c r="U61" s="36">
        <f>+I61/($C61-$O61)%</f>
        <v>64.81282642009027</v>
      </c>
      <c r="V61" s="36">
        <f t="shared" si="87"/>
        <v>66.54710873939288</v>
      </c>
      <c r="W61" s="36">
        <f>+K61/($E61-$Q61)%</f>
        <v>63.23327291197737</v>
      </c>
      <c r="X61" s="36">
        <f t="shared" si="88"/>
        <v>19.365767719203145</v>
      </c>
      <c r="Y61" s="36">
        <f>+M61/($D61-$P61)%</f>
        <v>16.599597585513077</v>
      </c>
      <c r="Z61" s="36">
        <f>+N61/($E61-$Q61)%</f>
        <v>21.88514630599765</v>
      </c>
      <c r="AA61" s="22">
        <f t="shared" si="89"/>
        <v>100</v>
      </c>
      <c r="AB61" s="22">
        <f t="shared" si="90"/>
        <v>100.00000000000001</v>
      </c>
      <c r="AC61" s="22">
        <f t="shared" si="91"/>
        <v>100</v>
      </c>
    </row>
    <row r="62" spans="1:29" ht="13.5">
      <c r="A62" s="5" t="s">
        <v>48</v>
      </c>
      <c r="B62" s="3" t="s">
        <v>28</v>
      </c>
      <c r="C62" s="28">
        <v>16969</v>
      </c>
      <c r="D62" s="28">
        <v>7924</v>
      </c>
      <c r="E62" s="28">
        <v>9045</v>
      </c>
      <c r="F62" s="11">
        <f>SUM('5歳毎人口'!F63,'5歳毎人口'!I63,'5歳毎人口'!L63)</f>
        <v>2496</v>
      </c>
      <c r="G62" s="11">
        <f>SUM('5歳毎人口'!G63,'5歳毎人口'!J63,'5歳毎人口'!M63)</f>
        <v>1249</v>
      </c>
      <c r="H62" s="11">
        <f>SUM('5歳毎人口'!H63,'5歳毎人口'!K63,'5歳毎人口'!N63)</f>
        <v>1247</v>
      </c>
      <c r="I62" s="20">
        <f>SUM('5歳毎人口'!O63,'5歳毎人口'!R63,'5歳毎人口'!U63,'5歳毎人口'!X63,'5歳毎人口'!AA63,'5歳毎人口'!AD63,'5歳毎人口'!AG63,'5歳毎人口'!AJ63,'5歳毎人口'!AM63,'5歳毎人口'!AP63)</f>
        <v>11192</v>
      </c>
      <c r="J62" s="20">
        <f>SUM('5歳毎人口'!P63,'5歳毎人口'!S63,'5歳毎人口'!V63,'5歳毎人口'!Y63,'5歳毎人口'!AB63,'5歳毎人口'!AE63,'5歳毎人口'!AH63,'5歳毎人口'!AK63,'5歳毎人口'!AN63,'5歳毎人口'!AQ63)</f>
        <v>5363</v>
      </c>
      <c r="K62" s="20">
        <f>SUM('5歳毎人口'!Q63,'5歳毎人口'!T63,'5歳毎人口'!W63,'5歳毎人口'!Z63,'5歳毎人口'!AC63,'5歳毎人口'!AF63,'5歳毎人口'!AI63,'5歳毎人口'!AL63,'5歳毎人口'!AO63,'5歳毎人口'!AR63)</f>
        <v>5829</v>
      </c>
      <c r="L62" s="11">
        <f>SUM('5歳毎人口'!AS63,'5歳毎人口'!AV63,'5歳毎人口'!AY63,'5歳毎人口'!BB63,'5歳毎人口'!BE63,'5歳毎人口'!BH63,'5歳毎人口'!BK63,'5歳毎人口'!BN63)</f>
        <v>3281</v>
      </c>
      <c r="M62" s="11">
        <f>SUM('5歳毎人口'!AT63,'5歳毎人口'!AW63,'5歳毎人口'!AZ63,'5歳毎人口'!BC63,'5歳毎人口'!BF63,'5歳毎人口'!BI63,'5歳毎人口'!BL63,'5歳毎人口'!BO63)</f>
        <v>1312</v>
      </c>
      <c r="N62" s="11">
        <f>SUM('5歳毎人口'!AU63,'5歳毎人口'!AX63,'5歳毎人口'!BA63,'5歳毎人口'!BD63,'5歳毎人口'!BG63,'5歳毎人口'!BJ63,'5歳毎人口'!BM63,'5歳毎人口'!BP63)</f>
        <v>1969</v>
      </c>
      <c r="O62" s="11"/>
      <c r="P62" s="11"/>
      <c r="Q62" s="11"/>
      <c r="R62" s="36">
        <f aca="true" t="shared" si="92" ref="R62:R67">+F62/($C62-$O62)%</f>
        <v>14.709175555424599</v>
      </c>
      <c r="S62" s="36">
        <f aca="true" t="shared" si="93" ref="S62:S67">+G62/($D62-$P62)%</f>
        <v>15.762241292276629</v>
      </c>
      <c r="T62" s="36">
        <f aca="true" t="shared" si="94" ref="T62:T67">+H62/($E62-$Q62)%</f>
        <v>13.78662244333886</v>
      </c>
      <c r="U62" s="36">
        <f aca="true" t="shared" si="95" ref="U62:U67">+I62/($C62-$O62)%</f>
        <v>65.95556603217632</v>
      </c>
      <c r="V62" s="36">
        <f aca="true" t="shared" si="96" ref="V62:V67">+J62/($D62-$P62)%</f>
        <v>67.68046441191318</v>
      </c>
      <c r="W62" s="36">
        <f aca="true" t="shared" si="97" ref="W62:W67">+K62/($E62-$Q62)%</f>
        <v>64.44444444444444</v>
      </c>
      <c r="X62" s="36">
        <f aca="true" t="shared" si="98" ref="X62:X67">+L62/($C62-$O62)%</f>
        <v>19.33525841239908</v>
      </c>
      <c r="Y62" s="36">
        <f aca="true" t="shared" si="99" ref="Y62:Y67">+M62/($D62-$P62)%</f>
        <v>16.5572942958102</v>
      </c>
      <c r="Z62" s="36">
        <f aca="true" t="shared" si="100" ref="Z62:Z67">+N62/($E62-$Q62)%</f>
        <v>21.768933112216693</v>
      </c>
      <c r="AA62" s="22">
        <f t="shared" si="89"/>
        <v>100</v>
      </c>
      <c r="AB62" s="22">
        <f t="shared" si="90"/>
        <v>100</v>
      </c>
      <c r="AC62" s="22">
        <f t="shared" si="91"/>
        <v>100</v>
      </c>
    </row>
    <row r="63" spans="1:29" ht="13.5">
      <c r="A63" s="5"/>
      <c r="B63" s="3" t="s">
        <v>29</v>
      </c>
      <c r="C63" s="28">
        <v>6002</v>
      </c>
      <c r="D63" s="28">
        <v>2823</v>
      </c>
      <c r="E63" s="28">
        <v>3179</v>
      </c>
      <c r="F63" s="11">
        <f>SUM('5歳毎人口'!F64,'5歳毎人口'!I64,'5歳毎人口'!L64)</f>
        <v>894</v>
      </c>
      <c r="G63" s="11">
        <f>SUM('5歳毎人口'!G64,'5歳毎人口'!J64,'5歳毎人口'!M64)</f>
        <v>467</v>
      </c>
      <c r="H63" s="11">
        <f>SUM('5歳毎人口'!H64,'5歳毎人口'!K64,'5歳毎人口'!N64)</f>
        <v>427</v>
      </c>
      <c r="I63" s="20">
        <f>SUM('5歳毎人口'!O64,'5歳毎人口'!R64,'5歳毎人口'!U64,'5歳毎人口'!X64,'5歳毎人口'!AA64,'5歳毎人口'!AD64,'5歳毎人口'!AG64,'5歳毎人口'!AJ64,'5歳毎人口'!AM64,'5歳毎人口'!AP64)</f>
        <v>3536</v>
      </c>
      <c r="J63" s="20">
        <f>SUM('5歳毎人口'!P64,'5歳毎人口'!S64,'5歳毎人口'!V64,'5歳毎人口'!Y64,'5歳毎人口'!AB64,'5歳毎人口'!AE64,'5歳毎人口'!AH64,'5歳毎人口'!AK64,'5歳毎人口'!AN64,'5歳毎人口'!AQ64)</f>
        <v>1757</v>
      </c>
      <c r="K63" s="20">
        <f>SUM('5歳毎人口'!Q64,'5歳毎人口'!T64,'5歳毎人口'!W64,'5歳毎人口'!Z64,'5歳毎人口'!AC64,'5歳毎人口'!AF64,'5歳毎人口'!AI64,'5歳毎人口'!AL64,'5歳毎人口'!AO64,'5歳毎人口'!AR64)</f>
        <v>1779</v>
      </c>
      <c r="L63" s="11">
        <f>SUM('5歳毎人口'!AS64,'5歳毎人口'!AV64,'5歳毎人口'!AY64,'5歳毎人口'!BB64,'5歳毎人口'!BE64,'5歳毎人口'!BH64,'5歳毎人口'!BK64,'5歳毎人口'!BN64)</f>
        <v>1572</v>
      </c>
      <c r="M63" s="11">
        <f>SUM('5歳毎人口'!AT64,'5歳毎人口'!AW64,'5歳毎人口'!AZ64,'5歳毎人口'!BC64,'5歳毎人口'!BF64,'5歳毎人口'!BI64,'5歳毎人口'!BL64,'5歳毎人口'!BO64)</f>
        <v>599</v>
      </c>
      <c r="N63" s="11">
        <f>SUM('5歳毎人口'!AU64,'5歳毎人口'!AX64,'5歳毎人口'!BA64,'5歳毎人口'!BD64,'5歳毎人口'!BG64,'5歳毎人口'!BJ64,'5歳毎人口'!BM64,'5歳毎人口'!BP64)</f>
        <v>973</v>
      </c>
      <c r="O63" s="11"/>
      <c r="P63" s="11"/>
      <c r="Q63" s="11"/>
      <c r="R63" s="36">
        <f t="shared" si="92"/>
        <v>14.89503498833722</v>
      </c>
      <c r="S63" s="36">
        <f t="shared" si="93"/>
        <v>16.542685086787106</v>
      </c>
      <c r="T63" s="36">
        <f t="shared" si="94"/>
        <v>13.431896822900283</v>
      </c>
      <c r="U63" s="36">
        <f t="shared" si="95"/>
        <v>58.91369543485504</v>
      </c>
      <c r="V63" s="36">
        <f t="shared" si="96"/>
        <v>62.238753099539494</v>
      </c>
      <c r="W63" s="36">
        <f t="shared" si="97"/>
        <v>55.96099402327776</v>
      </c>
      <c r="X63" s="36">
        <f t="shared" si="98"/>
        <v>26.19126957680773</v>
      </c>
      <c r="Y63" s="36">
        <f t="shared" si="99"/>
        <v>21.218561813673396</v>
      </c>
      <c r="Z63" s="36">
        <f t="shared" si="100"/>
        <v>30.60710915382196</v>
      </c>
      <c r="AA63" s="22">
        <f t="shared" si="89"/>
        <v>99.99999999999999</v>
      </c>
      <c r="AB63" s="22">
        <f t="shared" si="90"/>
        <v>100</v>
      </c>
      <c r="AC63" s="22">
        <f t="shared" si="91"/>
        <v>100</v>
      </c>
    </row>
    <row r="64" spans="1:29" ht="13.5">
      <c r="A64" s="5"/>
      <c r="B64" s="3" t="s">
        <v>30</v>
      </c>
      <c r="C64" s="28">
        <v>7900</v>
      </c>
      <c r="D64" s="28">
        <v>3699</v>
      </c>
      <c r="E64" s="28">
        <v>4201</v>
      </c>
      <c r="F64" s="11">
        <f>SUM('5歳毎人口'!F65,'5歳毎人口'!I65,'5歳毎人口'!L65)</f>
        <v>1211</v>
      </c>
      <c r="G64" s="11">
        <f>SUM('5歳毎人口'!G65,'5歳毎人口'!J65,'5歳毎人口'!M65)</f>
        <v>591</v>
      </c>
      <c r="H64" s="11">
        <f>SUM('5歳毎人口'!H65,'5歳毎人口'!K65,'5歳毎人口'!N65)</f>
        <v>620</v>
      </c>
      <c r="I64" s="20">
        <f>SUM('5歳毎人口'!O65,'5歳毎人口'!R65,'5歳毎人口'!U65,'5歳毎人口'!X65,'5歳毎人口'!AA65,'5歳毎人口'!AD65,'5歳毎人口'!AG65,'5歳毎人口'!AJ65,'5歳毎人口'!AM65,'5歳毎人口'!AP65)</f>
        <v>4767</v>
      </c>
      <c r="J64" s="20">
        <f>SUM('5歳毎人口'!P65,'5歳毎人口'!S65,'5歳毎人口'!V65,'5歳毎人口'!Y65,'5歳毎人口'!AB65,'5歳毎人口'!AE65,'5歳毎人口'!AH65,'5歳毎人口'!AK65,'5歳毎人口'!AN65,'5歳毎人口'!AQ65)</f>
        <v>2339</v>
      </c>
      <c r="K64" s="20">
        <f>SUM('5歳毎人口'!Q65,'5歳毎人口'!T65,'5歳毎人口'!W65,'5歳毎人口'!Z65,'5歳毎人口'!AC65,'5歳毎人口'!AF65,'5歳毎人口'!AI65,'5歳毎人口'!AL65,'5歳毎人口'!AO65,'5歳毎人口'!AR65)</f>
        <v>2428</v>
      </c>
      <c r="L64" s="11">
        <f>SUM('5歳毎人口'!AS65,'5歳毎人口'!AV65,'5歳毎人口'!AY65,'5歳毎人口'!BB65,'5歳毎人口'!BE65,'5歳毎人口'!BH65,'5歳毎人口'!BK65,'5歳毎人口'!BN65)</f>
        <v>1922</v>
      </c>
      <c r="M64" s="11">
        <f>SUM('5歳毎人口'!AT65,'5歳毎人口'!AW65,'5歳毎人口'!AZ65,'5歳毎人口'!BC65,'5歳毎人口'!BF65,'5歳毎人口'!BI65,'5歳毎人口'!BL65,'5歳毎人口'!BO65)</f>
        <v>769</v>
      </c>
      <c r="N64" s="11">
        <f>SUM('5歳毎人口'!AU65,'5歳毎人口'!AX65,'5歳毎人口'!BA65,'5歳毎人口'!BD65,'5歳毎人口'!BG65,'5歳毎人口'!BJ65,'5歳毎人口'!BM65,'5歳毎人口'!BP65)</f>
        <v>1153</v>
      </c>
      <c r="O64" s="11"/>
      <c r="P64" s="11"/>
      <c r="Q64" s="11"/>
      <c r="R64" s="36">
        <f t="shared" si="92"/>
        <v>15.329113924050633</v>
      </c>
      <c r="S64" s="36">
        <f t="shared" si="93"/>
        <v>15.97729115977291</v>
      </c>
      <c r="T64" s="36">
        <f t="shared" si="94"/>
        <v>14.75839085931921</v>
      </c>
      <c r="U64" s="36">
        <f t="shared" si="95"/>
        <v>60.34177215189873</v>
      </c>
      <c r="V64" s="36">
        <f t="shared" si="96"/>
        <v>63.23330629899973</v>
      </c>
      <c r="W64" s="36">
        <f t="shared" si="97"/>
        <v>57.79576291359201</v>
      </c>
      <c r="X64" s="36">
        <f t="shared" si="98"/>
        <v>24.329113924050635</v>
      </c>
      <c r="Y64" s="36">
        <f t="shared" si="99"/>
        <v>20.789402541227357</v>
      </c>
      <c r="Z64" s="36">
        <f t="shared" si="100"/>
        <v>27.44584622708879</v>
      </c>
      <c r="AA64" s="22">
        <f t="shared" si="89"/>
        <v>100</v>
      </c>
      <c r="AB64" s="22">
        <f t="shared" si="90"/>
        <v>100</v>
      </c>
      <c r="AC64" s="22">
        <f t="shared" si="91"/>
        <v>100.00000000000001</v>
      </c>
    </row>
    <row r="65" spans="1:29" ht="13.5">
      <c r="A65" s="5"/>
      <c r="B65" s="3" t="s">
        <v>31</v>
      </c>
      <c r="C65" s="28">
        <v>10801</v>
      </c>
      <c r="D65" s="28">
        <v>5068</v>
      </c>
      <c r="E65" s="28">
        <v>5733</v>
      </c>
      <c r="F65" s="11">
        <f>SUM('5歳毎人口'!F66,'5歳毎人口'!I66,'5歳毎人口'!L66)</f>
        <v>1632</v>
      </c>
      <c r="G65" s="11">
        <f>SUM('5歳毎人口'!G66,'5歳毎人口'!J66,'5歳毎人口'!M66)</f>
        <v>814</v>
      </c>
      <c r="H65" s="11">
        <f>SUM('5歳毎人口'!H66,'5歳毎人口'!K66,'5歳毎人口'!N66)</f>
        <v>818</v>
      </c>
      <c r="I65" s="20">
        <f>SUM('5歳毎人口'!O66,'5歳毎人口'!R66,'5歳毎人口'!U66,'5歳毎人口'!X66,'5歳毎人口'!AA66,'5歳毎人口'!AD66,'5歳毎人口'!AG66,'5歳毎人口'!AJ66,'5歳毎人口'!AM66,'5歳毎人口'!AP66)</f>
        <v>6471</v>
      </c>
      <c r="J65" s="20">
        <f>SUM('5歳毎人口'!P66,'5歳毎人口'!S66,'5歳毎人口'!V66,'5歳毎人口'!Y66,'5歳毎人口'!AB66,'5歳毎人口'!AE66,'5歳毎人口'!AH66,'5歳毎人口'!AK66,'5歳毎人口'!AN66,'5歳毎人口'!AQ66)</f>
        <v>3200</v>
      </c>
      <c r="K65" s="20">
        <f>SUM('5歳毎人口'!Q66,'5歳毎人口'!T66,'5歳毎人口'!W66,'5歳毎人口'!Z66,'5歳毎人口'!AC66,'5歳毎人口'!AF66,'5歳毎人口'!AI66,'5歳毎人口'!AL66,'5歳毎人口'!AO66,'5歳毎人口'!AR66)</f>
        <v>3271</v>
      </c>
      <c r="L65" s="11">
        <f>SUM('5歳毎人口'!AS66,'5歳毎人口'!AV66,'5歳毎人口'!AY66,'5歳毎人口'!BB66,'5歳毎人口'!BE66,'5歳毎人口'!BH66,'5歳毎人口'!BK66,'5歳毎人口'!BN66)</f>
        <v>2698</v>
      </c>
      <c r="M65" s="11">
        <f>SUM('5歳毎人口'!AT66,'5歳毎人口'!AW66,'5歳毎人口'!AZ66,'5歳毎人口'!BC66,'5歳毎人口'!BF66,'5歳毎人口'!BI66,'5歳毎人口'!BL66,'5歳毎人口'!BO66)</f>
        <v>1054</v>
      </c>
      <c r="N65" s="11">
        <f>SUM('5歳毎人口'!AU66,'5歳毎人口'!AX66,'5歳毎人口'!BA66,'5歳毎人口'!BD66,'5歳毎人口'!BG66,'5歳毎人口'!BJ66,'5歳毎人口'!BM66,'5歳毎人口'!BP66)</f>
        <v>1644</v>
      </c>
      <c r="O65" s="11"/>
      <c r="P65" s="11"/>
      <c r="Q65" s="11"/>
      <c r="R65" s="36">
        <f t="shared" si="92"/>
        <v>15.109712063697804</v>
      </c>
      <c r="S65" s="36">
        <f t="shared" si="93"/>
        <v>16.06156274664562</v>
      </c>
      <c r="T65" s="36">
        <f t="shared" si="94"/>
        <v>14.268271411128554</v>
      </c>
      <c r="U65" s="36">
        <f t="shared" si="95"/>
        <v>59.911119340801775</v>
      </c>
      <c r="V65" s="36">
        <f t="shared" si="96"/>
        <v>63.141278610891874</v>
      </c>
      <c r="W65" s="36">
        <f t="shared" si="97"/>
        <v>57.05564276992848</v>
      </c>
      <c r="X65" s="36">
        <f t="shared" si="98"/>
        <v>24.979168595500415</v>
      </c>
      <c r="Y65" s="36">
        <f t="shared" si="99"/>
        <v>20.79715864246251</v>
      </c>
      <c r="Z65" s="36">
        <f t="shared" si="100"/>
        <v>28.676085818942962</v>
      </c>
      <c r="AA65" s="22">
        <f t="shared" si="89"/>
        <v>99.99999999999999</v>
      </c>
      <c r="AB65" s="22">
        <f t="shared" si="90"/>
        <v>100</v>
      </c>
      <c r="AC65" s="22">
        <f t="shared" si="91"/>
        <v>100</v>
      </c>
    </row>
    <row r="66" spans="1:29" ht="13.5">
      <c r="A66" s="5"/>
      <c r="B66" s="3" t="s">
        <v>32</v>
      </c>
      <c r="C66" s="28">
        <v>6425</v>
      </c>
      <c r="D66" s="28">
        <v>2911</v>
      </c>
      <c r="E66" s="28">
        <v>3514</v>
      </c>
      <c r="F66" s="11">
        <f>SUM('5歳毎人口'!F67,'5歳毎人口'!I67,'5歳毎人口'!L67)</f>
        <v>950</v>
      </c>
      <c r="G66" s="11">
        <f>SUM('5歳毎人口'!G67,'5歳毎人口'!J67,'5歳毎人口'!M67)</f>
        <v>494</v>
      </c>
      <c r="H66" s="11">
        <f>SUM('5歳毎人口'!H67,'5歳毎人口'!K67,'5歳毎人口'!N67)</f>
        <v>456</v>
      </c>
      <c r="I66" s="20">
        <f>SUM('5歳毎人口'!O67,'5歳毎人口'!R67,'5歳毎人口'!U67,'5歳毎人口'!X67,'5歳毎人口'!AA67,'5歳毎人口'!AD67,'5歳毎人口'!AG67,'5歳毎人口'!AJ67,'5歳毎人口'!AM67,'5歳毎人口'!AP67)</f>
        <v>3911</v>
      </c>
      <c r="J66" s="20">
        <f>SUM('5歳毎人口'!P67,'5歳毎人口'!S67,'5歳毎人口'!V67,'5歳毎人口'!Y67,'5歳毎人口'!AB67,'5歳毎人口'!AE67,'5歳毎人口'!AH67,'5歳毎人口'!AK67,'5歳毎人口'!AN67,'5歳毎人口'!AQ67)</f>
        <v>1825</v>
      </c>
      <c r="K66" s="20">
        <f>SUM('5歳毎人口'!Q67,'5歳毎人口'!T67,'5歳毎人口'!W67,'5歳毎人口'!Z67,'5歳毎人口'!AC67,'5歳毎人口'!AF67,'5歳毎人口'!AI67,'5歳毎人口'!AL67,'5歳毎人口'!AO67,'5歳毎人口'!AR67)</f>
        <v>2086</v>
      </c>
      <c r="L66" s="11">
        <f>SUM('5歳毎人口'!AS67,'5歳毎人口'!AV67,'5歳毎人口'!AY67,'5歳毎人口'!BB67,'5歳毎人口'!BE67,'5歳毎人口'!BH67,'5歳毎人口'!BK67,'5歳毎人口'!BN67)</f>
        <v>1564</v>
      </c>
      <c r="M66" s="11">
        <f>SUM('5歳毎人口'!AT67,'5歳毎人口'!AW67,'5歳毎人口'!AZ67,'5歳毎人口'!BC67,'5歳毎人口'!BF67,'5歳毎人口'!BI67,'5歳毎人口'!BL67,'5歳毎人口'!BO67)</f>
        <v>592</v>
      </c>
      <c r="N66" s="11">
        <f>SUM('5歳毎人口'!AU67,'5歳毎人口'!AX67,'5歳毎人口'!BA67,'5歳毎人口'!BD67,'5歳毎人口'!BG67,'5歳毎人口'!BJ67,'5歳毎人口'!BM67,'5歳毎人口'!BP67)</f>
        <v>972</v>
      </c>
      <c r="O66" s="11"/>
      <c r="P66" s="11"/>
      <c r="Q66" s="11"/>
      <c r="R66" s="36">
        <f t="shared" si="92"/>
        <v>14.785992217898833</v>
      </c>
      <c r="S66" s="36">
        <f t="shared" si="93"/>
        <v>16.97011336310546</v>
      </c>
      <c r="T66" s="36">
        <f t="shared" si="94"/>
        <v>12.976664769493455</v>
      </c>
      <c r="U66" s="36">
        <f t="shared" si="95"/>
        <v>60.8715953307393</v>
      </c>
      <c r="V66" s="36">
        <f t="shared" si="96"/>
        <v>62.69323256612848</v>
      </c>
      <c r="W66" s="36">
        <f t="shared" si="97"/>
        <v>59.36254980079681</v>
      </c>
      <c r="X66" s="36">
        <f t="shared" si="98"/>
        <v>24.342412451361866</v>
      </c>
      <c r="Y66" s="36">
        <f t="shared" si="99"/>
        <v>20.33665407076606</v>
      </c>
      <c r="Z66" s="36">
        <f t="shared" si="100"/>
        <v>27.660785429709733</v>
      </c>
      <c r="AA66" s="22">
        <f t="shared" si="89"/>
        <v>100</v>
      </c>
      <c r="AB66" s="22">
        <f t="shared" si="90"/>
        <v>100</v>
      </c>
      <c r="AC66" s="22">
        <f t="shared" si="91"/>
        <v>100</v>
      </c>
    </row>
    <row r="67" spans="1:29" ht="13.5">
      <c r="A67" s="6"/>
      <c r="B67" s="8" t="s">
        <v>33</v>
      </c>
      <c r="C67" s="13">
        <v>1478632</v>
      </c>
      <c r="D67" s="13">
        <v>691444</v>
      </c>
      <c r="E67" s="13">
        <v>787188</v>
      </c>
      <c r="F67" s="13">
        <f>SUM('5歳毎人口'!F68,'5歳毎人口'!I68,'5歳毎人口'!L68)</f>
        <v>215987</v>
      </c>
      <c r="G67" s="13">
        <f>SUM('5歳毎人口'!G68,'5歳毎人口'!J68,'5歳毎人口'!M68)</f>
        <v>110608</v>
      </c>
      <c r="H67" s="13">
        <f>SUM('5歳毎人口'!H68,'5歳毎人口'!K68,'5歳毎人口'!N68)</f>
        <v>105379</v>
      </c>
      <c r="I67" s="13">
        <f>SUM('5歳毎人口'!O68,'5歳毎人口'!R68,'5歳毎人口'!U68,'5歳毎人口'!X68,'5歳毎人口'!AA68,'5歳毎人口'!AD68,'5歳毎人口'!AG68,'5歳毎人口'!AJ68,'5歳毎人口'!AM68,'5歳毎人口'!AP68)</f>
        <v>913224</v>
      </c>
      <c r="J67" s="13">
        <f>SUM('5歳毎人口'!P68,'5歳毎人口'!S68,'5歳毎人口'!V68,'5歳毎人口'!Y68,'5歳毎人口'!AB68,'5歳毎人口'!AE68,'5歳毎人口'!AH68,'5歳毎人口'!AK68,'5歳毎人口'!AN68,'5歳毎人口'!AQ68)</f>
        <v>441630</v>
      </c>
      <c r="K67" s="13">
        <f>SUM('5歳毎人口'!Q68,'5歳毎人口'!T68,'5歳毎人口'!W68,'5歳毎人口'!Z68,'5歳毎人口'!AC68,'5歳毎人口'!AF68,'5歳毎人口'!AI68,'5歳毎人口'!AL68,'5歳毎人口'!AO68,'5歳毎人口'!AR68)</f>
        <v>471594</v>
      </c>
      <c r="L67" s="13">
        <f>SUM('5歳毎人口'!AS68,'5歳毎人口'!AV68,'5歳毎人口'!AY68,'5歳毎人口'!BB68,'5歳毎人口'!BE68,'5歳毎人口'!BH68,'5歳毎人口'!BK68,'5歳毎人口'!BN68)</f>
        <v>348820</v>
      </c>
      <c r="M67" s="13">
        <f>SUM('5歳毎人口'!AT68,'5歳毎人口'!AW68,'5歳毎人口'!AZ68,'5歳毎人口'!BC68,'5歳毎人口'!BF68,'5歳毎人口'!BI68,'5歳毎人口'!BL68,'5歳毎人口'!BO68)</f>
        <v>138804</v>
      </c>
      <c r="N67" s="13">
        <f>SUM('5歳毎人口'!AU68,'5歳毎人口'!AX68,'5歳毎人口'!BA68,'5歳毎人口'!BD68,'5歳毎人口'!BG68,'5歳毎人口'!BJ68,'5歳毎人口'!BM68,'5歳毎人口'!BP68)</f>
        <v>210016</v>
      </c>
      <c r="O67" s="13">
        <v>601</v>
      </c>
      <c r="P67" s="13">
        <v>402</v>
      </c>
      <c r="Q67" s="13">
        <f>+O67-P67</f>
        <v>199</v>
      </c>
      <c r="R67" s="37">
        <f t="shared" si="92"/>
        <v>14.613157640130687</v>
      </c>
      <c r="S67" s="37">
        <f t="shared" si="93"/>
        <v>16.005973587712468</v>
      </c>
      <c r="T67" s="37">
        <f t="shared" si="94"/>
        <v>13.390149036390596</v>
      </c>
      <c r="U67" s="37">
        <f t="shared" si="95"/>
        <v>61.78652545176657</v>
      </c>
      <c r="V67" s="37">
        <f t="shared" si="96"/>
        <v>63.90783772911053</v>
      </c>
      <c r="W67" s="37">
        <f t="shared" si="97"/>
        <v>59.92383629250218</v>
      </c>
      <c r="X67" s="37">
        <f t="shared" si="98"/>
        <v>23.60031690810274</v>
      </c>
      <c r="Y67" s="37">
        <f t="shared" si="99"/>
        <v>20.086188683177</v>
      </c>
      <c r="Z67" s="37">
        <f t="shared" si="100"/>
        <v>26.68601467110722</v>
      </c>
      <c r="AA67" s="21">
        <f>SUM(R67,U67,X67)</f>
        <v>100</v>
      </c>
      <c r="AB67" s="21">
        <f>SUM(S67,V67,Y67)</f>
        <v>100</v>
      </c>
      <c r="AC67" s="21">
        <f>SUM(T67,W67,Z67)</f>
        <v>100</v>
      </c>
    </row>
    <row r="68" spans="1:29" ht="13.5">
      <c r="A68" s="4"/>
      <c r="B68" s="7" t="s">
        <v>26</v>
      </c>
      <c r="C68" s="15">
        <v>140752</v>
      </c>
      <c r="D68" s="15">
        <v>66192</v>
      </c>
      <c r="E68" s="15">
        <v>74560</v>
      </c>
      <c r="F68" s="15">
        <f>SUM('5歳毎人口'!F69,'5歳毎人口'!I69,'5歳毎人口'!L69)</f>
        <v>20146</v>
      </c>
      <c r="G68" s="15">
        <f>SUM('5歳毎人口'!G69,'5歳毎人口'!J69,'5歳毎人口'!M69)</f>
        <v>10324</v>
      </c>
      <c r="H68" s="15">
        <f>SUM('5歳毎人口'!H69,'5歳毎人口'!K69,'5歳毎人口'!N69)</f>
        <v>9822</v>
      </c>
      <c r="I68" s="15">
        <f>SUM('5歳毎人口'!O69,'5歳毎人口'!R69,'5歳毎人口'!U69,'5歳毎人口'!X69,'5歳毎人口'!AA69,'5歳毎人口'!AD69,'5歳毎人口'!AG69,'5歳毎人口'!AJ69,'5歳毎人口'!AM69,'5歳毎人口'!AP69)</f>
        <v>87201</v>
      </c>
      <c r="J68" s="15">
        <f>SUM('5歳毎人口'!P69,'5歳毎人口'!S69,'5歳毎人口'!V69,'5歳毎人口'!Y69,'5歳毎人口'!AB69,'5歳毎人口'!AE69,'5歳毎人口'!AH69,'5歳毎人口'!AK69,'5歳毎人口'!AN69,'5歳毎人口'!AQ69)</f>
        <v>42265</v>
      </c>
      <c r="K68" s="15">
        <f>SUM('5歳毎人口'!Q69,'5歳毎人口'!T69,'5歳毎人口'!W69,'5歳毎人口'!Z69,'5歳毎人口'!AC69,'5歳毎人口'!AF69,'5歳毎人口'!AI69,'5歳毎人口'!AL69,'5歳毎人口'!AO69,'5歳毎人口'!AR69)</f>
        <v>44936</v>
      </c>
      <c r="L68" s="15">
        <f>SUM('5歳毎人口'!AS69,'5歳毎人口'!AV69,'5歳毎人口'!AY69,'5歳毎人口'!BB69,'5歳毎人口'!BE69,'5歳毎人口'!BH69,'5歳毎人口'!BK69,'5歳毎人口'!BN69)</f>
        <v>32811</v>
      </c>
      <c r="M68" s="15">
        <f>SUM('5歳毎人口'!AT69,'5歳毎人口'!AW69,'5歳毎人口'!AZ69,'5歳毎人口'!BC69,'5歳毎人口'!BF69,'5歳毎人口'!BI69,'5歳毎人口'!BL69,'5歳毎人口'!BO69)</f>
        <v>13308</v>
      </c>
      <c r="N68" s="15">
        <f>SUM('5歳毎人口'!AU69,'5歳毎人口'!AX69,'5歳毎人口'!BA69,'5歳毎人口'!BD69,'5歳毎人口'!BG69,'5歳毎人口'!BJ69,'5歳毎人口'!BM69,'5歳毎人口'!BP69)</f>
        <v>19503</v>
      </c>
      <c r="O68" s="9">
        <v>594</v>
      </c>
      <c r="P68" s="9">
        <v>295</v>
      </c>
      <c r="Q68" s="9">
        <v>299</v>
      </c>
      <c r="R68" s="19">
        <f>+F68/($C68-$O68)%</f>
        <v>14.373778164642761</v>
      </c>
      <c r="S68" s="19">
        <f>+G68/($D68-$P68)%</f>
        <v>15.666874061034644</v>
      </c>
      <c r="T68" s="19">
        <f>+H68/($E68-$Q68)%</f>
        <v>13.226323372968315</v>
      </c>
      <c r="U68" s="19">
        <f>+I68/($C68-$O68)%</f>
        <v>62.216213130895134</v>
      </c>
      <c r="V68" s="19">
        <f>+J68/($D68-$P68)%</f>
        <v>64.13797289709699</v>
      </c>
      <c r="W68" s="19">
        <f>+K68/($E68-$Q68)%</f>
        <v>60.510900741977615</v>
      </c>
      <c r="X68" s="19">
        <f>+L68/($C68-$O68)%</f>
        <v>23.410008704462108</v>
      </c>
      <c r="Y68" s="19">
        <f>+M68/($D68-$P68)%</f>
        <v>20.19515304186837</v>
      </c>
      <c r="Z68" s="19">
        <f>+N68/($E68-$Q68)%</f>
        <v>26.262775885054065</v>
      </c>
      <c r="AA68" s="21">
        <f aca="true" t="shared" si="101" ref="AA68:AA74">SUM(R68,U68,X68)</f>
        <v>100</v>
      </c>
      <c r="AB68" s="21">
        <f aca="true" t="shared" si="102" ref="AB68:AB74">SUM(S68,V68,Y68)</f>
        <v>100</v>
      </c>
      <c r="AC68" s="21">
        <f aca="true" t="shared" si="103" ref="AC68:AC74">SUM(T68,W68,Z68)</f>
        <v>100</v>
      </c>
    </row>
    <row r="69" spans="1:29" ht="13.5">
      <c r="A69" s="5" t="s">
        <v>37</v>
      </c>
      <c r="B69" s="24" t="s">
        <v>27</v>
      </c>
      <c r="C69" s="25">
        <v>94429</v>
      </c>
      <c r="D69" s="25">
        <v>44678</v>
      </c>
      <c r="E69" s="25">
        <v>49751</v>
      </c>
      <c r="F69" s="11">
        <f>SUM('5歳毎人口'!F70,'5歳毎人口'!I70,'5歳毎人口'!L70)</f>
        <v>14047</v>
      </c>
      <c r="G69" s="11">
        <f>SUM('5歳毎人口'!G70,'5歳毎人口'!J70,'5歳毎人口'!M70)</f>
        <v>7184</v>
      </c>
      <c r="H69" s="11">
        <f>SUM('5歳毎人口'!H70,'5歳毎人口'!K70,'5歳毎人口'!N70)</f>
        <v>6863</v>
      </c>
      <c r="I69" s="20">
        <f>SUM('5歳毎人口'!O70,'5歳毎人口'!R70,'5歳毎人口'!U70,'5歳毎人口'!X70,'5歳毎人口'!AA70,'5歳毎人口'!AD70,'5歳毎人口'!AG70,'5歳毎人口'!AJ70,'5歳毎人口'!AM70,'5歳毎人口'!AP70)</f>
        <v>58881</v>
      </c>
      <c r="J69" s="20">
        <f>SUM('5歳毎人口'!P70,'5歳毎人口'!S70,'5歳毎人口'!V70,'5歳毎人口'!Y70,'5歳毎人口'!AB70,'5歳毎人口'!AE70,'5歳毎人口'!AH70,'5歳毎人口'!AK70,'5歳毎人口'!AN70,'5歳毎人口'!AQ70)</f>
        <v>28623</v>
      </c>
      <c r="K69" s="20">
        <f>SUM('5歳毎人口'!Q70,'5歳毎人口'!T70,'5歳毎人口'!W70,'5歳毎人口'!Z70,'5歳毎人口'!AC70,'5歳毎人口'!AF70,'5歳毎人口'!AI70,'5歳毎人口'!AL70,'5歳毎人口'!AO70,'5歳毎人口'!AR70)</f>
        <v>30258</v>
      </c>
      <c r="L69" s="11">
        <f>SUM('5歳毎人口'!AS70,'5歳毎人口'!AV70,'5歳毎人口'!AY70,'5歳毎人口'!BB70,'5歳毎人口'!BE70,'5歳毎人口'!BH70,'5歳毎人口'!BK70,'5歳毎人口'!BN70)</f>
        <v>20933</v>
      </c>
      <c r="M69" s="11">
        <f>SUM('5歳毎人口'!AT70,'5歳毎人口'!AW70,'5歳毎人口'!AZ70,'5歳毎人口'!BC70,'5歳毎人口'!BF70,'5歳毎人口'!BI70,'5歳毎人口'!BL70,'5歳毎人口'!BO70)</f>
        <v>8594</v>
      </c>
      <c r="N69" s="11">
        <f>SUM('5歳毎人口'!AU70,'5歳毎人口'!AX70,'5歳毎人口'!BA70,'5歳毎人口'!BD70,'5歳毎人口'!BG70,'5歳毎人口'!BJ70,'5歳毎人口'!BM70,'5歳毎人口'!BP70)</f>
        <v>12339</v>
      </c>
      <c r="O69" s="11">
        <v>568</v>
      </c>
      <c r="P69" s="11">
        <v>277</v>
      </c>
      <c r="Q69" s="11">
        <v>291</v>
      </c>
      <c r="R69" s="36">
        <f>+F69/($C69-$O69)%</f>
        <v>14.965747221955871</v>
      </c>
      <c r="S69" s="36">
        <f>+G69/($D69-$P69)%</f>
        <v>16.17981576991509</v>
      </c>
      <c r="T69" s="36">
        <f>+H69/($E69-$Q69)%</f>
        <v>13.875859280226445</v>
      </c>
      <c r="U69" s="36">
        <f>+I69/($C69-$O69)%</f>
        <v>62.73212516380605</v>
      </c>
      <c r="V69" s="36">
        <f>+J69/($D69-$P69)%</f>
        <v>64.4647643071102</v>
      </c>
      <c r="W69" s="36">
        <f>+K69/($E69-$Q69)%</f>
        <v>61.176708451273754</v>
      </c>
      <c r="X69" s="36">
        <f>+L69/($C69-$O69)%</f>
        <v>22.302127614238074</v>
      </c>
      <c r="Y69" s="36">
        <f>+M69/($D69-$P69)%</f>
        <v>19.355419922974708</v>
      </c>
      <c r="Z69" s="36">
        <f>+N69/($E69-$Q69)%</f>
        <v>24.947432268499796</v>
      </c>
      <c r="AA69" s="22">
        <f t="shared" si="101"/>
        <v>100</v>
      </c>
      <c r="AB69" s="22">
        <f t="shared" si="102"/>
        <v>100</v>
      </c>
      <c r="AC69" s="22">
        <f t="shared" si="103"/>
        <v>100</v>
      </c>
    </row>
    <row r="70" spans="1:29" ht="13.5">
      <c r="A70" s="5" t="s">
        <v>49</v>
      </c>
      <c r="B70" s="3" t="s">
        <v>28</v>
      </c>
      <c r="C70" s="25">
        <v>16499</v>
      </c>
      <c r="D70" s="25">
        <v>7687</v>
      </c>
      <c r="E70" s="25">
        <v>8812</v>
      </c>
      <c r="F70" s="11">
        <f>SUM('5歳毎人口'!F71,'5歳毎人口'!I71,'5歳毎人口'!L71)</f>
        <v>2211</v>
      </c>
      <c r="G70" s="11">
        <f>SUM('5歳毎人口'!G71,'5歳毎人口'!J71,'5歳毎人口'!M71)</f>
        <v>1152</v>
      </c>
      <c r="H70" s="11">
        <f>SUM('5歳毎人口'!H71,'5歳毎人口'!K71,'5歳毎人口'!N71)</f>
        <v>1059</v>
      </c>
      <c r="I70" s="20">
        <f>SUM('5歳毎人口'!O71,'5歳毎人口'!R71,'5歳毎人口'!U71,'5歳毎人口'!X71,'5歳毎人口'!AA71,'5歳毎人口'!AD71,'5歳毎人口'!AG71,'5歳毎人口'!AJ71,'5歳毎人口'!AM71,'5歳毎人口'!AP71)</f>
        <v>10499</v>
      </c>
      <c r="J70" s="20">
        <f>SUM('5歳毎人口'!P71,'5歳毎人口'!S71,'5歳毎人口'!V71,'5歳毎人口'!Y71,'5歳毎人口'!AB71,'5歳毎人口'!AE71,'5歳毎人口'!AH71,'5歳毎人口'!AK71,'5歳毎人口'!AN71,'5歳毎人口'!AQ71)</f>
        <v>4952</v>
      </c>
      <c r="K70" s="20">
        <f>SUM('5歳毎人口'!Q71,'5歳毎人口'!T71,'5歳毎人口'!W71,'5歳毎人口'!Z71,'5歳毎人口'!AC71,'5歳毎人口'!AF71,'5歳毎人口'!AI71,'5歳毎人口'!AL71,'5歳毎人口'!AO71,'5歳毎人口'!AR71)</f>
        <v>5547</v>
      </c>
      <c r="L70" s="11">
        <f>SUM('5歳毎人口'!AS71,'5歳毎人口'!AV71,'5歳毎人口'!AY71,'5歳毎人口'!BB71,'5歳毎人口'!BE71,'5歳毎人口'!BH71,'5歳毎人口'!BK71,'5歳毎人口'!BN71)</f>
        <v>3774</v>
      </c>
      <c r="M70" s="11">
        <f>SUM('5歳毎人口'!AT71,'5歳毎人口'!AW71,'5歳毎人口'!AZ71,'5歳毎人口'!BC71,'5歳毎人口'!BF71,'5歳毎人口'!BI71,'5歳毎人口'!BL71,'5歳毎人口'!BO71)</f>
        <v>1573</v>
      </c>
      <c r="N70" s="11">
        <f>SUM('5歳毎人口'!AU71,'5歳毎人口'!AX71,'5歳毎人口'!BA71,'5歳毎人口'!BD71,'5歳毎人口'!BG71,'5歳毎人口'!BJ71,'5歳毎人口'!BM71,'5歳毎人口'!BP71)</f>
        <v>2201</v>
      </c>
      <c r="O70" s="11">
        <v>15</v>
      </c>
      <c r="P70" s="11">
        <v>10</v>
      </c>
      <c r="Q70" s="11">
        <v>5</v>
      </c>
      <c r="R70" s="36">
        <f aca="true" t="shared" si="104" ref="R70:R75">+F70/($C70-$O70)%</f>
        <v>13.413006551807813</v>
      </c>
      <c r="S70" s="36">
        <f aca="true" t="shared" si="105" ref="S70:S75">+G70/($D70-$P70)%</f>
        <v>15.005861664712778</v>
      </c>
      <c r="T70" s="36">
        <f aca="true" t="shared" si="106" ref="T70:T75">+H70/($E70-$Q70)%</f>
        <v>12.024525945270808</v>
      </c>
      <c r="U70" s="36">
        <f aca="true" t="shared" si="107" ref="U70:U75">+I70/($C70-$O70)%</f>
        <v>63.69206503275904</v>
      </c>
      <c r="V70" s="36">
        <f>+J70/($D70-$P70)%</f>
        <v>64.50436368373063</v>
      </c>
      <c r="W70" s="36">
        <f>+K70/($E70-$Q70)%</f>
        <v>62.98399000794823</v>
      </c>
      <c r="X70" s="36">
        <f>+L70/($C70-$O70)%</f>
        <v>22.894928415433146</v>
      </c>
      <c r="Y70" s="36">
        <f>+M70/($D70-$P70)%</f>
        <v>20.489774651556598</v>
      </c>
      <c r="Z70" s="36">
        <f>+N70/($E70-$Q70)%</f>
        <v>24.991484046780972</v>
      </c>
      <c r="AA70" s="22">
        <f t="shared" si="101"/>
        <v>100</v>
      </c>
      <c r="AB70" s="22">
        <f t="shared" si="102"/>
        <v>100.00000000000001</v>
      </c>
      <c r="AC70" s="22">
        <f t="shared" si="103"/>
        <v>100</v>
      </c>
    </row>
    <row r="71" spans="1:29" ht="13.5">
      <c r="A71" s="5"/>
      <c r="B71" s="24" t="s">
        <v>29</v>
      </c>
      <c r="C71" s="25">
        <v>5753</v>
      </c>
      <c r="D71" s="25">
        <v>2669</v>
      </c>
      <c r="E71" s="25">
        <v>3084</v>
      </c>
      <c r="F71" s="11">
        <f>SUM('5歳毎人口'!F72,'5歳毎人口'!I72,'5歳毎人口'!L72)</f>
        <v>775</v>
      </c>
      <c r="G71" s="11">
        <f>SUM('5歳毎人口'!G72,'5歳毎人口'!J72,'5歳毎人口'!M72)</f>
        <v>404</v>
      </c>
      <c r="H71" s="11">
        <f>SUM('5歳毎人口'!H72,'5歳毎人口'!K72,'5歳毎人口'!N72)</f>
        <v>371</v>
      </c>
      <c r="I71" s="20">
        <f>SUM('5歳毎人口'!O72,'5歳毎人口'!R72,'5歳毎人口'!U72,'5歳毎人口'!X72,'5歳毎人口'!AA72,'5歳毎人口'!AD72,'5歳毎人口'!AG72,'5歳毎人口'!AJ72,'5歳毎人口'!AM72,'5歳毎人口'!AP72)</f>
        <v>3340</v>
      </c>
      <c r="J71" s="20">
        <f>SUM('5歳毎人口'!P72,'5歳毎人口'!S72,'5歳毎人口'!V72,'5歳毎人口'!Y72,'5歳毎人口'!AB72,'5歳毎人口'!AE72,'5歳毎人口'!AH72,'5歳毎人口'!AK72,'5歳毎人口'!AN72,'5歳毎人口'!AQ72)</f>
        <v>1656</v>
      </c>
      <c r="K71" s="20">
        <f>SUM('5歳毎人口'!Q72,'5歳毎人口'!T72,'5歳毎人口'!W72,'5歳毎人口'!Z72,'5歳毎人口'!AC72,'5歳毎人口'!AF72,'5歳毎人口'!AI72,'5歳毎人口'!AL72,'5歳毎人口'!AO72,'5歳毎人口'!AR72)</f>
        <v>1684</v>
      </c>
      <c r="L71" s="11">
        <f>SUM('5歳毎人口'!AS72,'5歳毎人口'!AV72,'5歳毎人口'!AY72,'5歳毎人口'!BB72,'5歳毎人口'!BE72,'5歳毎人口'!BH72,'5歳毎人口'!BK72,'5歳毎人口'!BN72)</f>
        <v>1636</v>
      </c>
      <c r="M71" s="11">
        <f>SUM('5歳毎人口'!AT72,'5歳毎人口'!AW72,'5歳毎人口'!AZ72,'5歳毎人口'!BC72,'5歳毎人口'!BF72,'5歳毎人口'!BI72,'5歳毎人口'!BL72,'5歳毎人口'!BO72)</f>
        <v>608</v>
      </c>
      <c r="N71" s="11">
        <f>SUM('5歳毎人口'!AU72,'5歳毎人口'!AX72,'5歳毎人口'!BA72,'5歳毎人口'!BD72,'5歳毎人口'!BG72,'5歳毎人口'!BJ72,'5歳毎人口'!BM72,'5歳毎人口'!BP72)</f>
        <v>1028</v>
      </c>
      <c r="O71" s="11">
        <v>2</v>
      </c>
      <c r="P71" s="11">
        <v>1</v>
      </c>
      <c r="Q71" s="11">
        <v>1</v>
      </c>
      <c r="R71" s="36">
        <f t="shared" si="104"/>
        <v>13.475917231785777</v>
      </c>
      <c r="S71" s="36">
        <f t="shared" si="105"/>
        <v>15.142428785607196</v>
      </c>
      <c r="T71" s="36">
        <f t="shared" si="106"/>
        <v>12.033733376581253</v>
      </c>
      <c r="U71" s="36">
        <f t="shared" si="107"/>
        <v>58.07685619892193</v>
      </c>
      <c r="V71" s="36">
        <f>+J71/($D71-$P71)%</f>
        <v>62.06896551724138</v>
      </c>
      <c r="W71" s="36">
        <f>+K71/($E71-$Q71)%</f>
        <v>54.62212131041194</v>
      </c>
      <c r="X71" s="36">
        <f>+L71/($C71-$O71)%</f>
        <v>28.447226569292297</v>
      </c>
      <c r="Y71" s="36">
        <f>+M71/($D71-$P71)%</f>
        <v>22.788605697151425</v>
      </c>
      <c r="Z71" s="36">
        <f>+N71/($E71-$Q71)%</f>
        <v>33.34414531300681</v>
      </c>
      <c r="AA71" s="22">
        <f t="shared" si="101"/>
        <v>100</v>
      </c>
      <c r="AB71" s="22">
        <f t="shared" si="102"/>
        <v>100</v>
      </c>
      <c r="AC71" s="22">
        <f t="shared" si="103"/>
        <v>100</v>
      </c>
    </row>
    <row r="72" spans="1:29" ht="13.5">
      <c r="A72" s="5"/>
      <c r="B72" s="24" t="s">
        <v>30</v>
      </c>
      <c r="C72" s="25">
        <v>7639</v>
      </c>
      <c r="D72" s="25">
        <v>3606</v>
      </c>
      <c r="E72" s="25">
        <v>4033</v>
      </c>
      <c r="F72" s="11">
        <f>SUM('5歳毎人口'!F73,'5歳毎人口'!I73,'5歳毎人口'!L73)</f>
        <v>1012</v>
      </c>
      <c r="G72" s="11">
        <f>SUM('5歳毎人口'!G73,'5歳毎人口'!J73,'5歳毎人口'!M73)</f>
        <v>502</v>
      </c>
      <c r="H72" s="11">
        <f>SUM('5歳毎人口'!H73,'5歳毎人口'!K73,'5歳毎人口'!N73)</f>
        <v>510</v>
      </c>
      <c r="I72" s="20">
        <f>SUM('5歳毎人口'!O73,'5歳毎人口'!R73,'5歳毎人口'!U73,'5歳毎人口'!X73,'5歳毎人口'!AA73,'5歳毎人口'!AD73,'5歳毎人口'!AG73,'5歳毎人口'!AJ73,'5歳毎人口'!AM73,'5歳毎人口'!AP73)</f>
        <v>4628</v>
      </c>
      <c r="J72" s="20">
        <f>SUM('5歳毎人口'!P73,'5歳毎人口'!S73,'5歳毎人口'!V73,'5歳毎人口'!Y73,'5歳毎人口'!AB73,'5歳毎人口'!AE73,'5歳毎人口'!AH73,'5歳毎人口'!AK73,'5歳毎人口'!AN73,'5歳毎人口'!AQ73)</f>
        <v>2296</v>
      </c>
      <c r="K72" s="20">
        <f>SUM('5歳毎人口'!Q73,'5歳毎人口'!T73,'5歳毎人口'!W73,'5歳毎人口'!Z73,'5歳毎人口'!AC73,'5歳毎人口'!AF73,'5歳毎人口'!AI73,'5歳毎人口'!AL73,'5歳毎人口'!AO73,'5歳毎人口'!AR73)</f>
        <v>2332</v>
      </c>
      <c r="L72" s="11">
        <f>SUM('5歳毎人口'!AS73,'5歳毎人口'!AV73,'5歳毎人口'!AY73,'5歳毎人口'!BB73,'5歳毎人口'!BE73,'5歳毎人口'!BH73,'5歳毎人口'!BK73,'5歳毎人口'!BN73)</f>
        <v>1999</v>
      </c>
      <c r="M72" s="11">
        <f>SUM('5歳毎人口'!AT73,'5歳毎人口'!AW73,'5歳毎人口'!AZ73,'5歳毎人口'!BC73,'5歳毎人口'!BF73,'5歳毎人口'!BI73,'5歳毎人口'!BL73,'5歳毎人口'!BO73)</f>
        <v>808</v>
      </c>
      <c r="N72" s="11">
        <f>SUM('5歳毎人口'!AU73,'5歳毎人口'!AX73,'5歳毎人口'!BA73,'5歳毎人口'!BD73,'5歳毎人口'!BG73,'5歳毎人口'!BJ73,'5歳毎人口'!BM73,'5歳毎人口'!BP73)</f>
        <v>1191</v>
      </c>
      <c r="O72" s="11">
        <v>0</v>
      </c>
      <c r="P72" s="11">
        <v>0</v>
      </c>
      <c r="Q72" s="11">
        <v>0</v>
      </c>
      <c r="R72" s="36">
        <f>+F72/($C72-$O72)%</f>
        <v>13.247807304621023</v>
      </c>
      <c r="S72" s="36">
        <f>+G72/($D72-$P72)%</f>
        <v>13.921242373821407</v>
      </c>
      <c r="T72" s="36">
        <f t="shared" si="106"/>
        <v>12.645673196131913</v>
      </c>
      <c r="U72" s="36">
        <f t="shared" si="107"/>
        <v>60.58384605314832</v>
      </c>
      <c r="V72" s="36">
        <f>+J72/($D72-$P72)%</f>
        <v>63.671658347199106</v>
      </c>
      <c r="W72" s="36">
        <f>+K72/($E72-$Q72)%</f>
        <v>57.82296057525416</v>
      </c>
      <c r="X72" s="36">
        <f>+L72/($C72-$O72)%</f>
        <v>26.16834664223066</v>
      </c>
      <c r="Y72" s="36">
        <f>+M72/($D72-$P72)%</f>
        <v>22.407099278979477</v>
      </c>
      <c r="Z72" s="36">
        <f>+N72/($E72-$Q72)%</f>
        <v>29.531366228613937</v>
      </c>
      <c r="AA72" s="22">
        <f t="shared" si="101"/>
        <v>100</v>
      </c>
      <c r="AB72" s="22">
        <f t="shared" si="102"/>
        <v>99.99999999999999</v>
      </c>
      <c r="AC72" s="22">
        <f t="shared" si="103"/>
        <v>100</v>
      </c>
    </row>
    <row r="73" spans="1:29" ht="13.5">
      <c r="A73" s="5"/>
      <c r="B73" s="24" t="s">
        <v>31</v>
      </c>
      <c r="C73" s="25">
        <v>10410</v>
      </c>
      <c r="D73" s="25">
        <v>4891</v>
      </c>
      <c r="E73" s="25">
        <v>5519</v>
      </c>
      <c r="F73" s="11">
        <f>SUM('5歳毎人口'!F74,'5歳毎人口'!I74,'5歳毎人口'!L74)</f>
        <v>1338</v>
      </c>
      <c r="G73" s="11">
        <f>SUM('5歳毎人口'!G74,'5歳毎人口'!J74,'5歳毎人口'!M74)</f>
        <v>681</v>
      </c>
      <c r="H73" s="11">
        <f>SUM('5歳毎人口'!H74,'5歳毎人口'!K74,'5歳毎人口'!N74)</f>
        <v>657</v>
      </c>
      <c r="I73" s="20">
        <f>SUM('5歳毎人口'!O74,'5歳毎人口'!R74,'5歳毎人口'!U74,'5歳毎人口'!X74,'5歳毎人口'!AA74,'5歳毎人口'!AD74,'5歳毎人口'!AG74,'5歳毎人口'!AJ74,'5歳毎人口'!AM74,'5歳毎人口'!AP74)</f>
        <v>6235</v>
      </c>
      <c r="J73" s="20">
        <f>SUM('5歳毎人口'!P74,'5歳毎人口'!S74,'5歳毎人口'!V74,'5歳毎人口'!Y74,'5歳毎人口'!AB74,'5歳毎人口'!AE74,'5歳毎人口'!AH74,'5歳毎人口'!AK74,'5歳毎人口'!AN74,'5歳毎人口'!AQ74)</f>
        <v>3069</v>
      </c>
      <c r="K73" s="20">
        <f>SUM('5歳毎人口'!Q74,'5歳毎人口'!T74,'5歳毎人口'!W74,'5歳毎人口'!Z74,'5歳毎人口'!AC74,'5歳毎人口'!AF74,'5歳毎人口'!AI74,'5歳毎人口'!AL74,'5歳毎人口'!AO74,'5歳毎人口'!AR74)</f>
        <v>3166</v>
      </c>
      <c r="L73" s="11">
        <f>SUM('5歳毎人口'!AS74,'5歳毎人口'!AV74,'5歳毎人口'!AY74,'5歳毎人口'!BB74,'5歳毎人口'!BE74,'5歳毎人口'!BH74,'5歳毎人口'!BK74,'5歳毎人口'!BN74)</f>
        <v>2829</v>
      </c>
      <c r="M73" s="11">
        <f>SUM('5歳毎人口'!AT74,'5歳毎人口'!AW74,'5歳毎人口'!AZ74,'5歳毎人口'!BC74,'5歳毎人口'!BF74,'5歳毎人口'!BI74,'5歳毎人口'!BL74,'5歳毎人口'!BO74)</f>
        <v>1135</v>
      </c>
      <c r="N73" s="11">
        <f>SUM('5歳毎人口'!AU74,'5歳毎人口'!AX74,'5歳毎人口'!BA74,'5歳毎人口'!BD74,'5歳毎人口'!BG74,'5歳毎人口'!BJ74,'5歳毎人口'!BM74,'5歳毎人口'!BP74)</f>
        <v>1694</v>
      </c>
      <c r="O73" s="11">
        <v>8</v>
      </c>
      <c r="P73" s="11">
        <v>6</v>
      </c>
      <c r="Q73" s="11">
        <v>2</v>
      </c>
      <c r="R73" s="36">
        <f>+F73/($C73-$O73)%</f>
        <v>12.86291097865795</v>
      </c>
      <c r="S73" s="36">
        <f t="shared" si="105"/>
        <v>13.940634595701125</v>
      </c>
      <c r="T73" s="36">
        <f t="shared" si="106"/>
        <v>11.908646003262643</v>
      </c>
      <c r="U73" s="36">
        <f t="shared" si="107"/>
        <v>59.94039607767737</v>
      </c>
      <c r="V73" s="36">
        <f>+J73/($D73-$P73)%</f>
        <v>62.824974411463664</v>
      </c>
      <c r="W73" s="36">
        <f>+K73/($E73-$Q73)%</f>
        <v>57.38626064890339</v>
      </c>
      <c r="X73" s="36">
        <f>+L73/($C73-$O73)%</f>
        <v>27.19669294366468</v>
      </c>
      <c r="Y73" s="36">
        <f>+M73/($D73-$P73)%</f>
        <v>23.23439099283521</v>
      </c>
      <c r="Z73" s="36">
        <f>+N73/($E73-$Q73)%</f>
        <v>30.705093347833966</v>
      </c>
      <c r="AA73" s="22">
        <f t="shared" si="101"/>
        <v>100</v>
      </c>
      <c r="AB73" s="22">
        <f t="shared" si="102"/>
        <v>100</v>
      </c>
      <c r="AC73" s="22">
        <f t="shared" si="103"/>
        <v>100</v>
      </c>
    </row>
    <row r="74" spans="1:29" ht="13.5">
      <c r="A74" s="5"/>
      <c r="B74" s="24" t="s">
        <v>32</v>
      </c>
      <c r="C74" s="25">
        <v>6022</v>
      </c>
      <c r="D74" s="25">
        <v>2661</v>
      </c>
      <c r="E74" s="25">
        <v>3361</v>
      </c>
      <c r="F74" s="11">
        <f>SUM('5歳毎人口'!F75,'5歳毎人口'!I75,'5歳毎人口'!L75)</f>
        <v>763</v>
      </c>
      <c r="G74" s="11">
        <f>SUM('5歳毎人口'!G75,'5歳毎人口'!J75,'5歳毎人口'!M75)</f>
        <v>401</v>
      </c>
      <c r="H74" s="11">
        <f>SUM('5歳毎人口'!H75,'5歳毎人口'!K75,'5歳毎人口'!N75)</f>
        <v>362</v>
      </c>
      <c r="I74" s="20">
        <f>SUM('5歳毎人口'!O75,'5歳毎人口'!R75,'5歳毎人口'!U75,'5歳毎人口'!X75,'5歳毎人口'!AA75,'5歳毎人口'!AD75,'5歳毎人口'!AG75,'5歳毎人口'!AJ75,'5歳毎人口'!AM75,'5歳毎人口'!AP75)</f>
        <v>3618</v>
      </c>
      <c r="J74" s="20">
        <f>SUM('5歳毎人口'!P75,'5歳毎人口'!S75,'5歳毎人口'!V75,'5歳毎人口'!Y75,'5歳毎人口'!AB75,'5歳毎人口'!AE75,'5歳毎人口'!AH75,'5歳毎人口'!AK75,'5歳毎人口'!AN75,'5歳毎人口'!AQ75)</f>
        <v>1669</v>
      </c>
      <c r="K74" s="20">
        <f>SUM('5歳毎人口'!Q75,'5歳毎人口'!T75,'5歳毎人口'!W75,'5歳毎人口'!Z75,'5歳毎人口'!AC75,'5歳毎人口'!AF75,'5歳毎人口'!AI75,'5歳毎人口'!AL75,'5歳毎人口'!AO75,'5歳毎人口'!AR75)</f>
        <v>1949</v>
      </c>
      <c r="L74" s="11">
        <f>SUM('5歳毎人口'!AS75,'5歳毎人口'!AV75,'5歳毎人口'!AY75,'5歳毎人口'!BB75,'5歳毎人口'!BE75,'5歳毎人口'!BH75,'5歳毎人口'!BK75,'5歳毎人口'!BN75)</f>
        <v>1640</v>
      </c>
      <c r="M74" s="11">
        <f>SUM('5歳毎人口'!AT75,'5歳毎人口'!AW75,'5歳毎人口'!AZ75,'5歳毎人口'!BC75,'5歳毎人口'!BF75,'5歳毎人口'!BI75,'5歳毎人口'!BL75,'5歳毎人口'!BO75)</f>
        <v>590</v>
      </c>
      <c r="N74" s="11">
        <f>SUM('5歳毎人口'!AU75,'5歳毎人口'!AX75,'5歳毎人口'!BA75,'5歳毎人口'!BD75,'5歳毎人口'!BG75,'5歳毎人口'!BJ75,'5歳毎人口'!BM75,'5歳毎人口'!BP75)</f>
        <v>1050</v>
      </c>
      <c r="O74" s="11">
        <v>1</v>
      </c>
      <c r="P74" s="11">
        <v>1</v>
      </c>
      <c r="Q74" s="11">
        <v>0</v>
      </c>
      <c r="R74" s="36">
        <f t="shared" si="104"/>
        <v>12.672313569174555</v>
      </c>
      <c r="S74" s="36">
        <f t="shared" si="105"/>
        <v>15.07518796992481</v>
      </c>
      <c r="T74" s="36">
        <f t="shared" si="106"/>
        <v>10.77060398690866</v>
      </c>
      <c r="U74" s="36">
        <f t="shared" si="107"/>
        <v>60.08968609865471</v>
      </c>
      <c r="V74" s="36">
        <f>+J74/($D74-$P74)%</f>
        <v>62.744360902255636</v>
      </c>
      <c r="W74" s="36">
        <f>+K74/($E74-$Q74)%</f>
        <v>57.98869384111872</v>
      </c>
      <c r="X74" s="36">
        <f>+L74/($C74-$O74)%</f>
        <v>27.238000332170735</v>
      </c>
      <c r="Y74" s="36">
        <f>+M74/($D74-$P74)%</f>
        <v>22.18045112781955</v>
      </c>
      <c r="Z74" s="36">
        <f>+N74/($E74-$Q74)%</f>
        <v>31.24070217197263</v>
      </c>
      <c r="AA74" s="22">
        <f t="shared" si="101"/>
        <v>100</v>
      </c>
      <c r="AB74" s="22">
        <f t="shared" si="102"/>
        <v>100</v>
      </c>
      <c r="AC74" s="22">
        <f t="shared" si="103"/>
        <v>100</v>
      </c>
    </row>
    <row r="75" spans="1:29" ht="13.5">
      <c r="A75" s="6"/>
      <c r="B75" s="8" t="s">
        <v>33</v>
      </c>
      <c r="C75" s="30">
        <v>1426779</v>
      </c>
      <c r="D75" s="30">
        <v>665899</v>
      </c>
      <c r="E75" s="30">
        <v>760880</v>
      </c>
      <c r="F75" s="13">
        <f>SUM('5歳毎人口'!F76,'5歳毎人口'!I76,'5歳毎人口'!L76)</f>
        <v>193428</v>
      </c>
      <c r="G75" s="13">
        <f>SUM('5歳毎人口'!G76,'5歳毎人口'!J76,'5歳毎人口'!M76)</f>
        <v>98927</v>
      </c>
      <c r="H75" s="13">
        <f>SUM('5歳毎人口'!H76,'5歳毎人口'!K76,'5歳毎人口'!N76)</f>
        <v>94501</v>
      </c>
      <c r="I75" s="13">
        <f>SUM('5歳毎人口'!O76,'5歳毎人口'!R76,'5歳毎人口'!U76,'5歳毎人口'!X76,'5歳毎人口'!AA76,'5歳毎人口'!AD76,'5歳毎人口'!AG76,'5歳毎人口'!AJ76,'5歳毎人口'!AM76,'5歳毎人口'!AP76)</f>
        <v>857416</v>
      </c>
      <c r="J75" s="13">
        <f>SUM('5歳毎人口'!P76,'5歳毎人口'!S76,'5歳毎人口'!V76,'5歳毎人口'!Y76,'5歳毎人口'!AB76,'5歳毎人口'!AE76,'5歳毎人口'!AH76,'5歳毎人口'!AK76,'5歳毎人口'!AN76,'5歳毎人口'!AQ76)</f>
        <v>416736</v>
      </c>
      <c r="K75" s="13">
        <f>SUM('5歳毎人口'!Q76,'5歳毎人口'!T76,'5歳毎人口'!W76,'5歳毎人口'!Z76,'5歳毎人口'!AC76,'5歳毎人口'!AF76,'5歳毎人口'!AI76,'5歳毎人口'!AL76,'5歳毎人口'!AO76,'5歳毎人口'!AR76)</f>
        <v>440680</v>
      </c>
      <c r="L75" s="13">
        <f>SUM('5歳毎人口'!AS76,'5歳毎人口'!AV76,'5歳毎人口'!AY76,'5歳毎人口'!BB76,'5歳毎人口'!BE76,'5歳毎人口'!BH76,'5歳毎人口'!BK76,'5歳毎人口'!BN76)</f>
        <v>369290</v>
      </c>
      <c r="M75" s="13">
        <f>SUM('5歳毎人口'!AT76,'5歳毎人口'!AW76,'5歳毎人口'!AZ76,'5歳毎人口'!BC76,'5歳毎人口'!BF76,'5歳毎人口'!BI76,'5歳毎人口'!BL76,'5歳毎人口'!BO76)</f>
        <v>146533</v>
      </c>
      <c r="N75" s="13">
        <f>SUM('5歳毎人口'!AU76,'5歳毎人口'!AX76,'5歳毎人口'!BA76,'5歳毎人口'!BD76,'5歳毎人口'!BG76,'5歳毎人口'!BJ76,'5歳毎人口'!BM76,'5歳毎人口'!BP76)</f>
        <v>222757</v>
      </c>
      <c r="O75" s="13">
        <v>6645</v>
      </c>
      <c r="P75" s="13">
        <v>3703</v>
      </c>
      <c r="Q75" s="13">
        <v>2942</v>
      </c>
      <c r="R75" s="37">
        <f t="shared" si="104"/>
        <v>13.620404835036693</v>
      </c>
      <c r="S75" s="37">
        <f t="shared" si="105"/>
        <v>14.93923249309872</v>
      </c>
      <c r="T75" s="37">
        <f t="shared" si="106"/>
        <v>12.468170219727735</v>
      </c>
      <c r="U75" s="37">
        <f t="shared" si="107"/>
        <v>60.37571102445262</v>
      </c>
      <c r="V75" s="37">
        <f>+J75/($D75-$P75)%</f>
        <v>62.932424840983636</v>
      </c>
      <c r="W75" s="37">
        <f>+K75/($E75-$Q75)%</f>
        <v>58.141958840960605</v>
      </c>
      <c r="X75" s="37">
        <f>+L75/($C75-$O75)%</f>
        <v>26.003884140510685</v>
      </c>
      <c r="Y75" s="37">
        <f>+M75/($D75-$P75)%</f>
        <v>22.128342665917643</v>
      </c>
      <c r="Z75" s="37">
        <f>+N75/($E75-$Q75)%</f>
        <v>29.38987093931166</v>
      </c>
      <c r="AA75" s="21">
        <f>SUM(R75,U75,X75)</f>
        <v>100</v>
      </c>
      <c r="AB75" s="21">
        <f>SUM(S75,V75,Y75)</f>
        <v>100</v>
      </c>
      <c r="AC75" s="21">
        <f>SUM(T75,W75,Z75)</f>
        <v>100</v>
      </c>
    </row>
    <row r="76" spans="1:29" ht="13.5">
      <c r="A76" s="50"/>
      <c r="B76" s="54" t="s">
        <v>26</v>
      </c>
      <c r="C76" s="55">
        <f>F76+I76+L76+O76</f>
        <v>138078</v>
      </c>
      <c r="D76" s="55">
        <f>G76+J76+M76+P76</f>
        <v>65029</v>
      </c>
      <c r="E76" s="55">
        <f>H76+K76+N76+Q76</f>
        <v>73049</v>
      </c>
      <c r="F76" s="56">
        <f>SUM('5歳毎人口'!F77,'5歳毎人口'!I77,'5歳毎人口'!L77)</f>
        <v>18921</v>
      </c>
      <c r="G76" s="56">
        <f>SUM('5歳毎人口'!G77,'5歳毎人口'!J77,'5歳毎人口'!M77)</f>
        <v>9798</v>
      </c>
      <c r="H76" s="56">
        <f>SUM('5歳毎人口'!H77,'5歳毎人口'!K77,'5歳毎人口'!N77)</f>
        <v>9123</v>
      </c>
      <c r="I76" s="56">
        <f>SUM('5歳毎人口'!O77,'5歳毎人口'!R77,'5歳毎人口'!U77,'5歳毎人口'!X77,'5歳毎人口'!AA77,'5歳毎人口'!AD77,'5歳毎人口'!AG77,'5歳毎人口'!AJ77,'5歳毎人口'!AM77,'5歳毎人口'!AP77)</f>
        <v>81661</v>
      </c>
      <c r="J76" s="56">
        <f>SUM('5歳毎人口'!P77,'5歳毎人口'!S77,'5歳毎人口'!V77,'5歳毎人口'!Y77,'5歳毎人口'!AB77,'5歳毎人口'!AE77,'5歳毎人口'!AH77,'5歳毎人口'!AK77,'5歳毎人口'!AN77,'5歳毎人口'!AQ77)</f>
        <v>39678</v>
      </c>
      <c r="K76" s="56">
        <f>SUM('5歳毎人口'!Q77,'5歳毎人口'!T77,'5歳毎人口'!W77,'5歳毎人口'!Z77,'5歳毎人口'!AC77,'5歳毎人口'!AF77,'5歳毎人口'!AI77,'5歳毎人口'!AL77,'5歳毎人口'!AO77,'5歳毎人口'!AR77)</f>
        <v>41983</v>
      </c>
      <c r="L76" s="56">
        <f>SUM('5歳毎人口'!AS77,'5歳毎人口'!AV77,'5歳毎人口'!AY77,'5歳毎人口'!BB77,'5歳毎人口'!BE77,'5歳毎人口'!BH77,'5歳毎人口'!BK77,'5歳毎人口'!BN77)</f>
        <v>37472</v>
      </c>
      <c r="M76" s="56">
        <f>SUM('5歳毎人口'!AT77,'5歳毎人口'!AW77,'5歳毎人口'!AZ77,'5歳毎人口'!BC77,'5歳毎人口'!BF77,'5歳毎人口'!BI77,'5歳毎人口'!BL77,'5歳毎人口'!BO77)</f>
        <v>15537</v>
      </c>
      <c r="N76" s="56">
        <f>SUM('5歳毎人口'!AU77,'5歳毎人口'!AX77,'5歳毎人口'!BA77,'5歳毎人口'!BD77,'5歳毎人口'!BG77,'5歳毎人口'!BJ77,'5歳毎人口'!BM77,'5歳毎人口'!BP77)</f>
        <v>21935</v>
      </c>
      <c r="O76" s="56">
        <f>SUM(O77:O82)</f>
        <v>24</v>
      </c>
      <c r="P76" s="56">
        <f>SUM(P77:P82)</f>
        <v>16</v>
      </c>
      <c r="Q76" s="56">
        <f>SUM(Q77:Q82)</f>
        <v>8</v>
      </c>
      <c r="R76" s="57">
        <f aca="true" t="shared" si="108" ref="R76:T77">+F76/(C76-O76)%</f>
        <v>13.70550654091877</v>
      </c>
      <c r="S76" s="57">
        <f t="shared" si="108"/>
        <v>15.070831987448663</v>
      </c>
      <c r="T76" s="57">
        <f t="shared" si="108"/>
        <v>12.49024520474802</v>
      </c>
      <c r="U76" s="57">
        <f>+I76/(C76-O76)%</f>
        <v>59.15149144537645</v>
      </c>
      <c r="V76" s="57">
        <f aca="true" t="shared" si="109" ref="V76:V83">+J76/(D76-P76)%</f>
        <v>61.030870748927136</v>
      </c>
      <c r="W76" s="57">
        <f aca="true" t="shared" si="110" ref="W76:W83">+K76/(E76-Q76)%</f>
        <v>57.478676359852685</v>
      </c>
      <c r="X76" s="57">
        <f>+L76/(C76-O76)%</f>
        <v>27.143002013704784</v>
      </c>
      <c r="Y76" s="57">
        <f aca="true" t="shared" si="111" ref="Y76:Y83">+M76/(D76-P76)%</f>
        <v>23.898297263624197</v>
      </c>
      <c r="Z76" s="57">
        <f aca="true" t="shared" si="112" ref="Z76:Z83">+N76/(E76-Q76)%</f>
        <v>30.031078435399298</v>
      </c>
      <c r="AA76" s="21">
        <f aca="true" t="shared" si="113" ref="AA76:AA82">SUM(R76,U76,X76)</f>
        <v>100.00000000000001</v>
      </c>
      <c r="AB76" s="21">
        <f aca="true" t="shared" si="114" ref="AB76:AB82">SUM(S76,V76,Y76)</f>
        <v>100</v>
      </c>
      <c r="AC76" s="21">
        <f aca="true" t="shared" si="115" ref="AC76:AC82">SUM(T76,W76,Z76)</f>
        <v>100</v>
      </c>
    </row>
    <row r="77" spans="1:29" ht="13.5">
      <c r="A77" s="51" t="s">
        <v>37</v>
      </c>
      <c r="B77" s="52" t="s">
        <v>27</v>
      </c>
      <c r="C77" s="25">
        <f aca="true" t="shared" si="116" ref="C77:C83">F77+I77+L77+O77</f>
        <v>94011</v>
      </c>
      <c r="D77" s="25">
        <f aca="true" t="shared" si="117" ref="D77:D83">G77+J77+M77+P77</f>
        <v>44559</v>
      </c>
      <c r="E77" s="25">
        <f aca="true" t="shared" si="118" ref="E77:E83">H77+K77+N77+Q77</f>
        <v>49452</v>
      </c>
      <c r="F77" s="11">
        <f>SUM('5歳毎人口'!F78,'5歳毎人口'!I78,'5歳毎人口'!L78)</f>
        <v>13534</v>
      </c>
      <c r="G77" s="11">
        <f>SUM('5歳毎人口'!G78,'5歳毎人口'!J78,'5歳毎人口'!M78)</f>
        <v>6952</v>
      </c>
      <c r="H77" s="11">
        <f>SUM('5歳毎人口'!H78,'5歳毎人口'!K78,'5歳毎人口'!N78)</f>
        <v>6582</v>
      </c>
      <c r="I77" s="11">
        <f>SUM('5歳毎人口'!O78,'5歳毎人口'!R78,'5歳毎人口'!U78,'5歳毎人口'!X78,'5歳毎人口'!AA78,'5歳毎人口'!AD78,'5歳毎人口'!AG78,'5歳毎人口'!AJ78,'5歳毎人口'!AM78,'5歳毎人口'!AP78)</f>
        <v>56325</v>
      </c>
      <c r="J77" s="11">
        <f>SUM('5歳毎人口'!P78,'5歳毎人口'!S78,'5歳毎人口'!V78,'5歳毎人口'!Y78,'5歳毎人口'!AB78,'5歳毎人口'!AE78,'5歳毎人口'!AH78,'5歳毎人口'!AK78,'5歳毎人口'!AN78,'5歳毎人口'!AQ78)</f>
        <v>27518</v>
      </c>
      <c r="K77" s="11">
        <f>SUM('5歳毎人口'!Q78,'5歳毎人口'!T78,'5歳毎人口'!W78,'5歳毎人口'!Z78,'5歳毎人口'!AC78,'5歳毎人口'!AF78,'5歳毎人口'!AI78,'5歳毎人口'!AL78,'5歳毎人口'!AO78,'5歳毎人口'!AR78)</f>
        <v>28807</v>
      </c>
      <c r="L77" s="11">
        <f>SUM('5歳毎人口'!AS78,'5歳毎人口'!AV78,'5歳毎人口'!AY78,'5歳毎人口'!BB78,'5歳毎人口'!BE78,'5歳毎人口'!BH78,'5歳毎人口'!BK78,'5歳毎人口'!BN78)</f>
        <v>24147</v>
      </c>
      <c r="M77" s="11">
        <f>SUM('5歳毎人口'!AT78,'5歳毎人口'!AW78,'5歳毎人口'!AZ78,'5歳毎人口'!BC78,'5歳毎人口'!BF78,'5歳毎人口'!BI78,'5歳毎人口'!BL78,'5歳毎人口'!BO78)</f>
        <v>10085</v>
      </c>
      <c r="N77" s="11">
        <f>SUM('5歳毎人口'!AU78,'5歳毎人口'!AX78,'5歳毎人口'!BA78,'5歳毎人口'!BD78,'5歳毎人口'!BG78,'5歳毎人口'!BJ78,'5歳毎人口'!BM78,'5歳毎人口'!BP78)</f>
        <v>14062</v>
      </c>
      <c r="O77" s="11">
        <f>+P77+Q77</f>
        <v>5</v>
      </c>
      <c r="P77" s="11">
        <f>'5歳毎人口'!BR78</f>
        <v>4</v>
      </c>
      <c r="Q77" s="11">
        <f>'5歳毎人口'!BS78</f>
        <v>1</v>
      </c>
      <c r="R77" s="53">
        <f t="shared" si="108"/>
        <v>14.396953385954088</v>
      </c>
      <c r="S77" s="53">
        <f t="shared" si="108"/>
        <v>15.603187072158006</v>
      </c>
      <c r="T77" s="53">
        <f t="shared" si="108"/>
        <v>13.310145396453056</v>
      </c>
      <c r="U77" s="53">
        <f aca="true" t="shared" si="119" ref="U77:U83">+I77/(C77-O77)%</f>
        <v>59.91638831563943</v>
      </c>
      <c r="V77" s="53">
        <f t="shared" si="109"/>
        <v>61.761867354954546</v>
      </c>
      <c r="W77" s="53">
        <f t="shared" si="110"/>
        <v>58.25362480030738</v>
      </c>
      <c r="X77" s="53">
        <f aca="true" t="shared" si="120" ref="X77:X83">+L77/(C77-O77)%</f>
        <v>25.686658298406485</v>
      </c>
      <c r="Y77" s="53">
        <f t="shared" si="111"/>
        <v>22.634945572887442</v>
      </c>
      <c r="Z77" s="53">
        <f t="shared" si="112"/>
        <v>28.43622980323957</v>
      </c>
      <c r="AA77" s="22">
        <f t="shared" si="113"/>
        <v>100</v>
      </c>
      <c r="AB77" s="22">
        <f t="shared" si="114"/>
        <v>100</v>
      </c>
      <c r="AC77" s="22">
        <f t="shared" si="115"/>
        <v>100</v>
      </c>
    </row>
    <row r="78" spans="1:29" ht="13.5">
      <c r="A78" s="51" t="s">
        <v>65</v>
      </c>
      <c r="B78" s="52" t="s">
        <v>28</v>
      </c>
      <c r="C78" s="25">
        <f t="shared" si="116"/>
        <v>16207</v>
      </c>
      <c r="D78" s="25">
        <f t="shared" si="117"/>
        <v>7598</v>
      </c>
      <c r="E78" s="25">
        <f t="shared" si="118"/>
        <v>8609</v>
      </c>
      <c r="F78" s="11">
        <f>SUM('5歳毎人口'!F79,'5歳毎人口'!I79,'5歳毎人口'!L79)</f>
        <v>2169</v>
      </c>
      <c r="G78" s="11">
        <f>SUM('5歳毎人口'!G79,'5歳毎人口'!J79,'5歳毎人口'!M79)</f>
        <v>1165</v>
      </c>
      <c r="H78" s="11">
        <f>SUM('5歳毎人口'!H79,'5歳毎人口'!K79,'5歳毎人口'!N79)</f>
        <v>1004</v>
      </c>
      <c r="I78" s="11">
        <f>SUM('5歳毎人口'!O79,'5歳毎人口'!R79,'5歳毎人口'!U79,'5歳毎人口'!X79,'5歳毎人口'!AA79,'5歳毎人口'!AD79,'5歳毎人口'!AG79,'5歳毎人口'!AJ79,'5歳毎人口'!AM79,'5歳毎人口'!AP79)</f>
        <v>9339</v>
      </c>
      <c r="J78" s="11">
        <f>SUM('5歳毎人口'!P79,'5歳毎人口'!S79,'5歳毎人口'!V79,'5歳毎人口'!Y79,'5歳毎人口'!AB79,'5歳毎人口'!AE79,'5歳毎人口'!AH79,'5歳毎人口'!AK79,'5歳毎人口'!AN79,'5歳毎人口'!AQ79)</f>
        <v>4373</v>
      </c>
      <c r="K78" s="11">
        <f>SUM('5歳毎人口'!Q79,'5歳毎人口'!T79,'5歳毎人口'!W79,'5歳毎人口'!Z79,'5歳毎人口'!AC79,'5歳毎人口'!AF79,'5歳毎人口'!AI79,'5歳毎人口'!AL79,'5歳毎人口'!AO79,'5歳毎人口'!AR79)</f>
        <v>4966</v>
      </c>
      <c r="L78" s="11">
        <f>SUM('5歳毎人口'!AS79,'5歳毎人口'!AV79,'5歳毎人口'!AY79,'5歳毎人口'!BB79,'5歳毎人口'!BE79,'5歳毎人口'!BH79,'5歳毎人口'!BK79,'5歳毎人口'!BN79)</f>
        <v>4685</v>
      </c>
      <c r="M78" s="11">
        <f>SUM('5歳毎人口'!AT79,'5歳毎人口'!AW79,'5歳毎人口'!AZ79,'5歳毎人口'!BC79,'5歳毎人口'!BF79,'5歳毎人口'!BI79,'5歳毎人口'!BL79,'5歳毎人口'!BO79)</f>
        <v>2050</v>
      </c>
      <c r="N78" s="11">
        <f>SUM('5歳毎人口'!AU79,'5歳毎人口'!AX79,'5歳毎人口'!BA79,'5歳毎人口'!BD79,'5歳毎人口'!BG79,'5歳毎人口'!BJ79,'5歳毎人口'!BM79,'5歳毎人口'!BP79)</f>
        <v>2635</v>
      </c>
      <c r="O78" s="11">
        <f aca="true" t="shared" si="121" ref="O78:O83">+P78+Q78</f>
        <v>14</v>
      </c>
      <c r="P78" s="11">
        <f>'5歳毎人口'!BR79</f>
        <v>10</v>
      </c>
      <c r="Q78" s="11">
        <f>'5歳毎人口'!BS79</f>
        <v>4</v>
      </c>
      <c r="R78" s="53">
        <f aca="true" t="shared" si="122" ref="R78:R83">+F78/(C78-O78)%</f>
        <v>13.394676712159574</v>
      </c>
      <c r="S78" s="53">
        <f aca="true" t="shared" si="123" ref="S78:S83">+G78/(D78-P78)%</f>
        <v>15.353189246178177</v>
      </c>
      <c r="T78" s="53">
        <f aca="true" t="shared" si="124" ref="T78:T83">+H78/(E78-Q78)%</f>
        <v>11.667635095874491</v>
      </c>
      <c r="U78" s="53">
        <f t="shared" si="119"/>
        <v>57.673068609893164</v>
      </c>
      <c r="V78" s="53">
        <f t="shared" si="109"/>
        <v>57.630469161834476</v>
      </c>
      <c r="W78" s="53">
        <f t="shared" si="110"/>
        <v>57.71063335270192</v>
      </c>
      <c r="X78" s="53">
        <f t="shared" si="120"/>
        <v>28.93225467794726</v>
      </c>
      <c r="Y78" s="53">
        <f t="shared" si="111"/>
        <v>27.01634159198735</v>
      </c>
      <c r="Z78" s="53">
        <f t="shared" si="112"/>
        <v>30.621731551423593</v>
      </c>
      <c r="AA78" s="22">
        <f t="shared" si="113"/>
        <v>100</v>
      </c>
      <c r="AB78" s="22">
        <f>SUM(S78,V78,Y78)</f>
        <v>100</v>
      </c>
      <c r="AC78" s="22">
        <f t="shared" si="115"/>
        <v>100</v>
      </c>
    </row>
    <row r="79" spans="1:29" ht="13.5">
      <c r="A79" s="50"/>
      <c r="B79" s="52" t="s">
        <v>29</v>
      </c>
      <c r="C79" s="25">
        <f t="shared" si="116"/>
        <v>5419</v>
      </c>
      <c r="D79" s="25">
        <f t="shared" si="117"/>
        <v>2482</v>
      </c>
      <c r="E79" s="25">
        <f t="shared" si="118"/>
        <v>2937</v>
      </c>
      <c r="F79" s="11">
        <f>SUM('5歳毎人口'!F80,'5歳毎人口'!I80,'5歳毎人口'!L80)</f>
        <v>657</v>
      </c>
      <c r="G79" s="11">
        <f>SUM('5歳毎人口'!G80,'5歳毎人口'!J80,'5歳毎人口'!M80)</f>
        <v>360</v>
      </c>
      <c r="H79" s="11">
        <f>SUM('5歳毎人口'!H80,'5歳毎人口'!K80,'5歳毎人口'!N80)</f>
        <v>297</v>
      </c>
      <c r="I79" s="11">
        <f>SUM('5歳毎人口'!O80,'5歳毎人口'!R80,'5歳毎人口'!U80,'5歳毎人口'!X80,'5歳毎人口'!AA80,'5歳毎人口'!AD80,'5歳毎人口'!AG80,'5歳毎人口'!AJ80,'5歳毎人口'!AM80,'5歳毎人口'!AP80)</f>
        <v>2992</v>
      </c>
      <c r="J79" s="11">
        <f>SUM('5歳毎人口'!P80,'5歳毎人口'!S80,'5歳毎人口'!V80,'5歳毎人口'!Y80,'5歳毎人口'!AB80,'5歳毎人口'!AE80,'5歳毎人口'!AH80,'5歳毎人口'!AK80,'5歳毎人口'!AN80,'5歳毎人口'!AQ80)</f>
        <v>1474</v>
      </c>
      <c r="K79" s="11">
        <f>SUM('5歳毎人口'!Q80,'5歳毎人口'!T80,'5歳毎人口'!W80,'5歳毎人口'!Z80,'5歳毎人口'!AC80,'5歳毎人口'!AF80,'5歳毎人口'!AI80,'5歳毎人口'!AL80,'5歳毎人口'!AO80,'5歳毎人口'!AR80)</f>
        <v>1518</v>
      </c>
      <c r="L79" s="11">
        <f>SUM('5歳毎人口'!AS80,'5歳毎人口'!AV80,'5歳毎人口'!AY80,'5歳毎人口'!BB80,'5歳毎人口'!BE80,'5歳毎人口'!BH80,'5歳毎人口'!BK80,'5歳毎人口'!BN80)</f>
        <v>1770</v>
      </c>
      <c r="M79" s="11">
        <f>SUM('5歳毎人口'!AT80,'5歳毎人口'!AW80,'5歳毎人口'!AZ80,'5歳毎人口'!BC80,'5歳毎人口'!BF80,'5歳毎人口'!BI80,'5歳毎人口'!BL80,'5歳毎人口'!BO80)</f>
        <v>648</v>
      </c>
      <c r="N79" s="11">
        <f>SUM('5歳毎人口'!AU80,'5歳毎人口'!AX80,'5歳毎人口'!BA80,'5歳毎人口'!BD80,'5歳毎人口'!BG80,'5歳毎人口'!BJ80,'5歳毎人口'!BM80,'5歳毎人口'!BP80)</f>
        <v>1122</v>
      </c>
      <c r="O79" s="11">
        <f t="shared" si="121"/>
        <v>0</v>
      </c>
      <c r="P79" s="11">
        <f>'5歳毎人口'!BR80</f>
        <v>0</v>
      </c>
      <c r="Q79" s="11">
        <f>'5歳毎人口'!BS80</f>
        <v>0</v>
      </c>
      <c r="R79" s="53">
        <f t="shared" si="122"/>
        <v>12.124008119579258</v>
      </c>
      <c r="S79" s="53">
        <f t="shared" si="123"/>
        <v>14.5044319097502</v>
      </c>
      <c r="T79" s="53">
        <f t="shared" si="124"/>
        <v>10.112359550561797</v>
      </c>
      <c r="U79" s="53">
        <f t="shared" si="119"/>
        <v>55.21313895552685</v>
      </c>
      <c r="V79" s="53">
        <f t="shared" si="109"/>
        <v>59.38759065269944</v>
      </c>
      <c r="W79" s="53">
        <f t="shared" si="110"/>
        <v>51.68539325842696</v>
      </c>
      <c r="X79" s="53">
        <f t="shared" si="120"/>
        <v>32.66285292489389</v>
      </c>
      <c r="Y79" s="53">
        <f t="shared" si="111"/>
        <v>26.107977437550364</v>
      </c>
      <c r="Z79" s="53">
        <f t="shared" si="112"/>
        <v>38.20224719101123</v>
      </c>
      <c r="AA79" s="22">
        <f t="shared" si="113"/>
        <v>100</v>
      </c>
      <c r="AB79" s="22">
        <f t="shared" si="114"/>
        <v>100</v>
      </c>
      <c r="AC79" s="22">
        <f t="shared" si="115"/>
        <v>100</v>
      </c>
    </row>
    <row r="80" spans="1:29" ht="13.5">
      <c r="A80" s="50"/>
      <c r="B80" s="52" t="s">
        <v>30</v>
      </c>
      <c r="C80" s="25">
        <f t="shared" si="116"/>
        <v>7116</v>
      </c>
      <c r="D80" s="25">
        <f t="shared" si="117"/>
        <v>3354</v>
      </c>
      <c r="E80" s="25">
        <f t="shared" si="118"/>
        <v>3762</v>
      </c>
      <c r="F80" s="11">
        <f>SUM('5歳毎人口'!F81,'5歳毎人口'!I81,'5歳毎人口'!L81)</f>
        <v>886</v>
      </c>
      <c r="G80" s="11">
        <f>SUM('5歳毎人口'!G81,'5歳毎人口'!J81,'5歳毎人口'!M81)</f>
        <v>447</v>
      </c>
      <c r="H80" s="11">
        <f>SUM('5歳毎人口'!H81,'5歳毎人口'!K81,'5歳毎人口'!N81)</f>
        <v>439</v>
      </c>
      <c r="I80" s="11">
        <f>SUM('5歳毎人口'!O81,'5歳毎人口'!R81,'5歳毎人口'!U81,'5歳毎人口'!X81,'5歳毎人口'!AA81,'5歳毎人口'!AD81,'5歳毎人口'!AG81,'5歳毎人口'!AJ81,'5歳毎人口'!AM81,'5歳毎人口'!AP81)</f>
        <v>4101</v>
      </c>
      <c r="J80" s="11">
        <f>SUM('5歳毎人口'!P81,'5歳毎人口'!S81,'5歳毎人口'!V81,'5歳毎人口'!Y81,'5歳毎人口'!AB81,'5歳毎人口'!AE81,'5歳毎人口'!AH81,'5歳毎人口'!AK81,'5歳毎人口'!AN81,'5歳毎人口'!AQ81)</f>
        <v>2045</v>
      </c>
      <c r="K80" s="11">
        <f>SUM('5歳毎人口'!Q81,'5歳毎人口'!T81,'5歳毎人口'!W81,'5歳毎人口'!Z81,'5歳毎人口'!AC81,'5歳毎人口'!AF81,'5歳毎人口'!AI81,'5歳毎人口'!AL81,'5歳毎人口'!AO81,'5歳毎人口'!AR81)</f>
        <v>2056</v>
      </c>
      <c r="L80" s="11">
        <f>SUM('5歳毎人口'!AS81,'5歳毎人口'!AV81,'5歳毎人口'!AY81,'5歳毎人口'!BB81,'5歳毎人口'!BE81,'5歳毎人口'!BH81,'5歳毎人口'!BK81,'5歳毎人口'!BN81)</f>
        <v>2124</v>
      </c>
      <c r="M80" s="11">
        <f>SUM('5歳毎人口'!AT81,'5歳毎人口'!AW81,'5歳毎人口'!AZ81,'5歳毎人口'!BC81,'5歳毎人口'!BF81,'5歳毎人口'!BI81,'5歳毎人口'!BL81,'5歳毎人口'!BO81)</f>
        <v>860</v>
      </c>
      <c r="N80" s="11">
        <f>SUM('5歳毎人口'!AU81,'5歳毎人口'!AX81,'5歳毎人口'!BA81,'5歳毎人口'!BD81,'5歳毎人口'!BG81,'5歳毎人口'!BJ81,'5歳毎人口'!BM81,'5歳毎人口'!BP81)</f>
        <v>1264</v>
      </c>
      <c r="O80" s="11">
        <f t="shared" si="121"/>
        <v>5</v>
      </c>
      <c r="P80" s="11">
        <f>'5歳毎人口'!BR81</f>
        <v>2</v>
      </c>
      <c r="Q80" s="11">
        <f>'5歳毎人口'!BS81</f>
        <v>3</v>
      </c>
      <c r="R80" s="53">
        <f t="shared" si="122"/>
        <v>12.459569680776262</v>
      </c>
      <c r="S80" s="53">
        <f t="shared" si="123"/>
        <v>13.335322195704055</v>
      </c>
      <c r="T80" s="53">
        <f t="shared" si="124"/>
        <v>11.678637935621175</v>
      </c>
      <c r="U80" s="53">
        <f t="shared" si="119"/>
        <v>57.6712136127127</v>
      </c>
      <c r="V80" s="53">
        <f t="shared" si="109"/>
        <v>61.00835322195704</v>
      </c>
      <c r="W80" s="53">
        <f t="shared" si="110"/>
        <v>54.69539771215749</v>
      </c>
      <c r="X80" s="53">
        <f t="shared" si="120"/>
        <v>29.86921670651104</v>
      </c>
      <c r="Y80" s="53">
        <f t="shared" si="111"/>
        <v>25.6563245823389</v>
      </c>
      <c r="Z80" s="53">
        <f t="shared" si="112"/>
        <v>33.62596435222133</v>
      </c>
      <c r="AA80" s="22">
        <f t="shared" si="113"/>
        <v>100</v>
      </c>
      <c r="AB80" s="22">
        <f t="shared" si="114"/>
        <v>99.99999999999999</v>
      </c>
      <c r="AC80" s="22">
        <f t="shared" si="115"/>
        <v>100</v>
      </c>
    </row>
    <row r="81" spans="1:29" ht="13.5">
      <c r="A81" s="50"/>
      <c r="B81" s="52" t="s">
        <v>31</v>
      </c>
      <c r="C81" s="25">
        <f t="shared" si="116"/>
        <v>9863</v>
      </c>
      <c r="D81" s="25">
        <f t="shared" si="117"/>
        <v>4646</v>
      </c>
      <c r="E81" s="25">
        <f t="shared" si="118"/>
        <v>5217</v>
      </c>
      <c r="F81" s="11">
        <f>SUM('5歳毎人口'!F82,'5歳毎人口'!I82,'5歳毎人口'!L82)</f>
        <v>1157</v>
      </c>
      <c r="G81" s="11">
        <f>SUM('5歳毎人口'!G82,'5歳毎人口'!J82,'5歳毎人口'!M82)</f>
        <v>612</v>
      </c>
      <c r="H81" s="11">
        <f>SUM('5歳毎人口'!H82,'5歳毎人口'!K82,'5歳毎人口'!N82)</f>
        <v>545</v>
      </c>
      <c r="I81" s="11">
        <f>SUM('5歳毎人口'!O82,'5歳毎人口'!R82,'5歳毎人口'!U82,'5歳毎人口'!X82,'5歳毎人口'!AA82,'5歳毎人口'!AD82,'5歳毎人口'!AG82,'5歳毎人口'!AJ82,'5歳毎人口'!AM82,'5歳毎人口'!AP82)</f>
        <v>5655</v>
      </c>
      <c r="J81" s="11">
        <f>SUM('5歳毎人口'!P82,'5歳毎人口'!S82,'5歳毎人口'!V82,'5歳毎人口'!Y82,'5歳毎人口'!AB82,'5歳毎人口'!AE82,'5歳毎人口'!AH82,'5歳毎人口'!AK82,'5歳毎人口'!AN82,'5歳毎人口'!AQ82)</f>
        <v>2773</v>
      </c>
      <c r="K81" s="11">
        <f>SUM('5歳毎人口'!Q82,'5歳毎人口'!T82,'5歳毎人口'!W82,'5歳毎人口'!Z82,'5歳毎人口'!AC82,'5歳毎人口'!AF82,'5歳毎人口'!AI82,'5歳毎人口'!AL82,'5歳毎人口'!AO82,'5歳毎人口'!AR82)</f>
        <v>2882</v>
      </c>
      <c r="L81" s="11">
        <f>SUM('5歳毎人口'!AS82,'5歳毎人口'!AV82,'5歳毎人口'!AY82,'5歳毎人口'!BB82,'5歳毎人口'!BE82,'5歳毎人口'!BH82,'5歳毎人口'!BK82,'5歳毎人口'!BN82)</f>
        <v>3051</v>
      </c>
      <c r="M81" s="11">
        <f>SUM('5歳毎人口'!AT82,'5歳毎人口'!AW82,'5歳毎人口'!AZ82,'5歳毎人口'!BC82,'5歳毎人口'!BF82,'5歳毎人口'!BI82,'5歳毎人口'!BL82,'5歳毎人口'!BO82)</f>
        <v>1261</v>
      </c>
      <c r="N81" s="11">
        <f>SUM('5歳毎人口'!AU82,'5歳毎人口'!AX82,'5歳毎人口'!BA82,'5歳毎人口'!BD82,'5歳毎人口'!BG82,'5歳毎人口'!BJ82,'5歳毎人口'!BM82,'5歳毎人口'!BP82)</f>
        <v>1790</v>
      </c>
      <c r="O81" s="11">
        <f t="shared" si="121"/>
        <v>0</v>
      </c>
      <c r="P81" s="11">
        <f>'5歳毎人口'!BR82</f>
        <v>0</v>
      </c>
      <c r="Q81" s="11">
        <f>'5歳毎人口'!BS82</f>
        <v>0</v>
      </c>
      <c r="R81" s="53">
        <f t="shared" si="122"/>
        <v>11.730710737098246</v>
      </c>
      <c r="S81" s="53">
        <f t="shared" si="123"/>
        <v>13.172621609987086</v>
      </c>
      <c r="T81" s="53">
        <f t="shared" si="124"/>
        <v>10.446616829595552</v>
      </c>
      <c r="U81" s="53">
        <f t="shared" si="119"/>
        <v>57.33549629930042</v>
      </c>
      <c r="V81" s="53">
        <f t="shared" si="109"/>
        <v>59.685751183814034</v>
      </c>
      <c r="W81" s="53">
        <f t="shared" si="110"/>
        <v>55.24247651907226</v>
      </c>
      <c r="X81" s="53">
        <f t="shared" si="120"/>
        <v>30.93379296360134</v>
      </c>
      <c r="Y81" s="53">
        <f t="shared" si="111"/>
        <v>27.14162720619888</v>
      </c>
      <c r="Z81" s="53">
        <f t="shared" si="112"/>
        <v>34.31090665133218</v>
      </c>
      <c r="AA81" s="22">
        <f t="shared" si="113"/>
        <v>100</v>
      </c>
      <c r="AB81" s="22">
        <f t="shared" si="114"/>
        <v>100</v>
      </c>
      <c r="AC81" s="22">
        <f t="shared" si="115"/>
        <v>100</v>
      </c>
    </row>
    <row r="82" spans="1:29" ht="13.5">
      <c r="A82" s="50"/>
      <c r="B82" s="52" t="s">
        <v>32</v>
      </c>
      <c r="C82" s="25">
        <f t="shared" si="116"/>
        <v>5462</v>
      </c>
      <c r="D82" s="25">
        <f t="shared" si="117"/>
        <v>2390</v>
      </c>
      <c r="E82" s="25">
        <f t="shared" si="118"/>
        <v>3072</v>
      </c>
      <c r="F82" s="11">
        <f>SUM('5歳毎人口'!F83,'5歳毎人口'!I83,'5歳毎人口'!L83)</f>
        <v>518</v>
      </c>
      <c r="G82" s="11">
        <f>SUM('5歳毎人口'!G83,'5歳毎人口'!J83,'5歳毎人口'!M83)</f>
        <v>262</v>
      </c>
      <c r="H82" s="11">
        <f>SUM('5歳毎人口'!H83,'5歳毎人口'!K83,'5歳毎人口'!N83)</f>
        <v>256</v>
      </c>
      <c r="I82" s="11">
        <f>SUM('5歳毎人口'!O83,'5歳毎人口'!R83,'5歳毎人口'!U83,'5歳毎人口'!X83,'5歳毎人口'!AA83,'5歳毎人口'!AD83,'5歳毎人口'!AG83,'5歳毎人口'!AJ83,'5歳毎人口'!AM83,'5歳毎人口'!AP83)</f>
        <v>3249</v>
      </c>
      <c r="J82" s="11">
        <f>SUM('5歳毎人口'!P83,'5歳毎人口'!S83,'5歳毎人口'!V83,'5歳毎人口'!Y83,'5歳毎人口'!AB83,'5歳毎人口'!AE83,'5歳毎人口'!AH83,'5歳毎人口'!AK83,'5歳毎人口'!AN83,'5歳毎人口'!AQ83)</f>
        <v>1495</v>
      </c>
      <c r="K82" s="11">
        <f>SUM('5歳毎人口'!Q83,'5歳毎人口'!T83,'5歳毎人口'!W83,'5歳毎人口'!Z83,'5歳毎人口'!AC83,'5歳毎人口'!AF83,'5歳毎人口'!AI83,'5歳毎人口'!AL83,'5歳毎人口'!AO83,'5歳毎人口'!AR83)</f>
        <v>1754</v>
      </c>
      <c r="L82" s="11">
        <f>SUM('5歳毎人口'!AS83,'5歳毎人口'!AV83,'5歳毎人口'!AY83,'5歳毎人口'!BB83,'5歳毎人口'!BE83,'5歳毎人口'!BH83,'5歳毎人口'!BK83,'5歳毎人口'!BN83)</f>
        <v>1695</v>
      </c>
      <c r="M82" s="11">
        <f>SUM('5歳毎人口'!AT83,'5歳毎人口'!AW83,'5歳毎人口'!AZ83,'5歳毎人口'!BC83,'5歳毎人口'!BF83,'5歳毎人口'!BI83,'5歳毎人口'!BL83,'5歳毎人口'!BO83)</f>
        <v>633</v>
      </c>
      <c r="N82" s="11">
        <f>SUM('5歳毎人口'!AU83,'5歳毎人口'!AX83,'5歳毎人口'!BA83,'5歳毎人口'!BD83,'5歳毎人口'!BG83,'5歳毎人口'!BJ83,'5歳毎人口'!BM83,'5歳毎人口'!BP83)</f>
        <v>1062</v>
      </c>
      <c r="O82" s="11">
        <f t="shared" si="121"/>
        <v>0</v>
      </c>
      <c r="P82" s="11">
        <f>'5歳毎人口'!BR83</f>
        <v>0</v>
      </c>
      <c r="Q82" s="11">
        <f>'5歳毎人口'!BS83</f>
        <v>0</v>
      </c>
      <c r="R82" s="53">
        <f t="shared" si="122"/>
        <v>9.483705602343464</v>
      </c>
      <c r="S82" s="53">
        <f t="shared" si="123"/>
        <v>10.96234309623431</v>
      </c>
      <c r="T82" s="53">
        <f t="shared" si="124"/>
        <v>8.333333333333334</v>
      </c>
      <c r="U82" s="53">
        <f t="shared" si="119"/>
        <v>59.48370560234347</v>
      </c>
      <c r="V82" s="53">
        <f t="shared" si="109"/>
        <v>62.55230125523013</v>
      </c>
      <c r="W82" s="53">
        <f t="shared" si="110"/>
        <v>57.09635416666667</v>
      </c>
      <c r="X82" s="53">
        <f t="shared" si="120"/>
        <v>31.032588795313075</v>
      </c>
      <c r="Y82" s="53">
        <f t="shared" si="111"/>
        <v>26.485355648535567</v>
      </c>
      <c r="Z82" s="53">
        <f t="shared" si="112"/>
        <v>34.5703125</v>
      </c>
      <c r="AA82" s="22">
        <f t="shared" si="113"/>
        <v>100.00000000000001</v>
      </c>
      <c r="AB82" s="22">
        <f t="shared" si="114"/>
        <v>100</v>
      </c>
      <c r="AC82" s="22">
        <f t="shared" si="115"/>
        <v>100</v>
      </c>
    </row>
    <row r="83" spans="1:29" ht="13.5">
      <c r="A83" s="50"/>
      <c r="B83" s="8" t="s">
        <v>33</v>
      </c>
      <c r="C83" s="30">
        <f t="shared" si="116"/>
        <v>1377187</v>
      </c>
      <c r="D83" s="30">
        <f t="shared" si="117"/>
        <v>645763</v>
      </c>
      <c r="E83" s="30">
        <f t="shared" si="118"/>
        <v>731424</v>
      </c>
      <c r="F83" s="13">
        <f>SUM('5歳毎人口'!F84,'5歳毎人口'!I84,'5歳毎人口'!L84)</f>
        <v>177562</v>
      </c>
      <c r="G83" s="13">
        <f>SUM('5歳毎人口'!G84,'5歳毎人口'!J84,'5歳毎人口'!M84)</f>
        <v>90930</v>
      </c>
      <c r="H83" s="13">
        <f>SUM('5歳毎人口'!H84,'5歳毎人口'!K84,'5歳毎人口'!N84)</f>
        <v>86632</v>
      </c>
      <c r="I83" s="13">
        <f>SUM('5歳毎人口'!O84,'5歳毎人口'!R84,'5歳毎人口'!U84,'5歳毎人口'!X84,'5歳毎人口'!AA84,'5歳毎人口'!AD84,'5歳毎人口'!AG84,'5歳毎人口'!AJ84,'5歳毎人口'!AM84,'5歳毎人口'!AP84)</f>
        <v>784862</v>
      </c>
      <c r="J83" s="13">
        <f>SUM('5歳毎人口'!P84,'5歳毎人口'!S84,'5歳毎人口'!V84,'5歳毎人口'!Y84,'5歳毎人口'!AB84,'5歳毎人口'!AE84,'5歳毎人口'!AH84,'5歳毎人口'!AK84,'5歳毎人口'!AN84,'5歳毎人口'!AQ84)</f>
        <v>383709</v>
      </c>
      <c r="K83" s="13">
        <f>SUM('5歳毎人口'!Q84,'5歳毎人口'!T84,'5歳毎人口'!W84,'5歳毎人口'!Z84,'5歳毎人口'!AC84,'5歳毎人口'!AF84,'5歳毎人口'!AI84,'5歳毎人口'!AL84,'5歳毎人口'!AO84,'5歳毎人口'!AR84)</f>
        <v>401153</v>
      </c>
      <c r="L83" s="13">
        <f>SUM('5歳毎人口'!AS84,'5歳毎人口'!AV84,'5歳毎人口'!AY84,'5歳毎人口'!BB84,'5歳毎人口'!BE84,'5歳毎人口'!BH84,'5歳毎人口'!BK84,'5歳毎人口'!BN84)</f>
        <v>404686</v>
      </c>
      <c r="M83" s="13">
        <f>SUM('5歳毎人口'!AT84,'5歳毎人口'!AW84,'5歳毎人口'!AZ84,'5歳毎人口'!BC84,'5歳毎人口'!BF84,'5歳毎人口'!BI84,'5歳毎人口'!BL84,'5歳毎人口'!BO84)</f>
        <v>165381</v>
      </c>
      <c r="N83" s="13">
        <f>SUM('5歳毎人口'!AU84,'5歳毎人口'!AX84,'5歳毎人口'!BA84,'5歳毎人口'!BD84,'5歳毎人口'!BG84,'5歳毎人口'!BJ84,'5歳毎人口'!BM84,'5歳毎人口'!BP84)</f>
        <v>239305</v>
      </c>
      <c r="O83" s="13">
        <f t="shared" si="121"/>
        <v>10077</v>
      </c>
      <c r="P83" s="13">
        <f>'5歳毎人口'!BR84</f>
        <v>5743</v>
      </c>
      <c r="Q83" s="13">
        <f>'5歳毎人口'!BS84</f>
        <v>4334</v>
      </c>
      <c r="R83" s="37">
        <f t="shared" si="122"/>
        <v>12.988128241326594</v>
      </c>
      <c r="S83" s="37">
        <f t="shared" si="123"/>
        <v>14.207368519733759</v>
      </c>
      <c r="T83" s="37">
        <f t="shared" si="124"/>
        <v>11.914893617021278</v>
      </c>
      <c r="U83" s="37">
        <f t="shared" si="119"/>
        <v>57.410303486917655</v>
      </c>
      <c r="V83" s="37">
        <f t="shared" si="109"/>
        <v>59.95265772944596</v>
      </c>
      <c r="W83" s="37">
        <f t="shared" si="110"/>
        <v>55.172399565390805</v>
      </c>
      <c r="X83" s="37">
        <f t="shared" si="120"/>
        <v>29.601568271755745</v>
      </c>
      <c r="Y83" s="37">
        <f t="shared" si="111"/>
        <v>25.83997375082029</v>
      </c>
      <c r="Z83" s="37">
        <f t="shared" si="112"/>
        <v>32.91270681758792</v>
      </c>
      <c r="AA83" s="21">
        <f>SUM(R83,U83,X83)</f>
        <v>100</v>
      </c>
      <c r="AB83" s="21">
        <f>SUM(S83,V83,Y83)</f>
        <v>100.00000000000001</v>
      </c>
      <c r="AC83" s="21">
        <f>SUM(T83,W83,Z83)</f>
        <v>100</v>
      </c>
    </row>
    <row r="84" spans="1:29" s="27" customFormat="1" ht="13.5">
      <c r="A84" s="58"/>
      <c r="B84" s="61" t="s">
        <v>26</v>
      </c>
      <c r="C84" s="64">
        <f>F84+I84+L84+O84</f>
        <v>133852</v>
      </c>
      <c r="D84" s="64">
        <f>G84+J84+M84+P84</f>
        <v>63544</v>
      </c>
      <c r="E84" s="64">
        <f>H84+K84+N84+Q84</f>
        <v>70308</v>
      </c>
      <c r="F84" s="64">
        <f>SUM('5歳毎人口'!F85,'5歳毎人口'!I85,'5歳毎人口'!L85)</f>
        <v>17924</v>
      </c>
      <c r="G84" s="64">
        <f>SUM('5歳毎人口'!G85,'5歳毎人口'!J85,'5歳毎人口'!M85)</f>
        <v>9307</v>
      </c>
      <c r="H84" s="64">
        <f>SUM('5歳毎人口'!H85,'5歳毎人口'!K85,'5歳毎人口'!N85)</f>
        <v>8617</v>
      </c>
      <c r="I84" s="64">
        <f>SUM('5歳毎人口'!O85,'5歳毎人口'!R85,'5歳毎人口'!U85,'5歳毎人口'!X85,'5歳毎人口'!AA85,'5歳毎人口'!AD85,'5歳毎人口'!AG85,'5歳毎人口'!AJ85,'5歳毎人口'!AM85,'5歳毎人口'!AP85)</f>
        <v>75013</v>
      </c>
      <c r="J84" s="64">
        <f>SUM('5歳毎人口'!P85,'5歳毎人口'!S85,'5歳毎人口'!V85,'5歳毎人口'!Y85,'5歳毎人口'!AB85,'5歳毎人口'!AE85,'5歳毎人口'!AH85,'5歳毎人口'!AK85,'5歳毎人口'!AN85,'5歳毎人口'!AQ85)</f>
        <v>36789</v>
      </c>
      <c r="K84" s="64">
        <f>SUM('5歳毎人口'!Q85,'5歳毎人口'!T85,'5歳毎人口'!W85,'5歳毎人口'!Z85,'5歳毎人口'!AC85,'5歳毎人口'!AF85,'5歳毎人口'!AI85,'5歳毎人口'!AL85,'5歳毎人口'!AO85,'5歳毎人口'!AR85)</f>
        <v>38224</v>
      </c>
      <c r="L84" s="64">
        <f>SUM('5歳毎人口'!AS85,'5歳毎人口'!AV85,'5歳毎人口'!AY85,'5歳毎人口'!BB85,'5歳毎人口'!BE85,'5歳毎人口'!BH85,'5歳毎人口'!BK85,'5歳毎人口'!BN85)</f>
        <v>40900</v>
      </c>
      <c r="M84" s="64">
        <f>SUM('5歳毎人口'!AT85,'5歳毎人口'!AW85,'5歳毎人口'!AZ85,'5歳毎人口'!BC85,'5歳毎人口'!BF85,'5歳毎人口'!BI85,'5歳毎人口'!BL85,'5歳毎人口'!BO85)</f>
        <v>17439</v>
      </c>
      <c r="N84" s="64">
        <f>SUM('5歳毎人口'!AU85,'5歳毎人口'!AX85,'5歳毎人口'!BA85,'5歳毎人口'!BD85,'5歳毎人口'!BG85,'5歳毎人口'!BJ85,'5歳毎人口'!BM85,'5歳毎人口'!BP85)</f>
        <v>23461</v>
      </c>
      <c r="O84" s="46">
        <f>SUM(O85:O90)</f>
        <v>15</v>
      </c>
      <c r="P84" s="46">
        <f>SUM(P85:P90)</f>
        <v>9</v>
      </c>
      <c r="Q84" s="46">
        <f>SUM(Q85:Q90)</f>
        <v>6</v>
      </c>
      <c r="R84" s="48">
        <f aca="true" t="shared" si="125" ref="R84:T85">+F84/(C84-O84)%</f>
        <v>13.392410170580632</v>
      </c>
      <c r="S84" s="48">
        <f t="shared" si="125"/>
        <v>14.648618871488155</v>
      </c>
      <c r="T84" s="48">
        <f t="shared" si="125"/>
        <v>12.257119285368837</v>
      </c>
      <c r="U84" s="48">
        <f>+I84/(C84-O84)%</f>
        <v>56.048028572069015</v>
      </c>
      <c r="V84" s="48">
        <f aca="true" t="shared" si="126" ref="V84:W91">+J84/(D84-P84)%</f>
        <v>57.90351774612418</v>
      </c>
      <c r="W84" s="48">
        <f t="shared" si="126"/>
        <v>54.371141646041366</v>
      </c>
      <c r="X84" s="48">
        <f>+L84/(C84-O84)%</f>
        <v>30.55956125735036</v>
      </c>
      <c r="Y84" s="48">
        <f aca="true" t="shared" si="127" ref="Y84:Z91">+M84/(D84-P84)%</f>
        <v>27.44786338238766</v>
      </c>
      <c r="Z84" s="48">
        <f t="shared" si="127"/>
        <v>33.3717390685898</v>
      </c>
      <c r="AA84" s="41">
        <f aca="true" t="shared" si="128" ref="AA84:AA90">SUM(R84,U84,X84)</f>
        <v>100</v>
      </c>
      <c r="AB84" s="41">
        <f aca="true" t="shared" si="129" ref="AB84:AB90">SUM(S84,V84,Y84)</f>
        <v>100</v>
      </c>
      <c r="AC84" s="41">
        <f>SUM(T84,W84,Z84)</f>
        <v>100</v>
      </c>
    </row>
    <row r="85" spans="1:29" s="27" customFormat="1" ht="13.5">
      <c r="A85" s="59" t="s">
        <v>74</v>
      </c>
      <c r="B85" s="62" t="s">
        <v>27</v>
      </c>
      <c r="C85" s="44">
        <f aca="true" t="shared" si="130" ref="C85:C91">F85+I85+L85+O85</f>
        <v>91942</v>
      </c>
      <c r="D85" s="44">
        <f aca="true" t="shared" si="131" ref="D85:D91">G85+J85+M85+P85</f>
        <v>43883</v>
      </c>
      <c r="E85" s="44">
        <f aca="true" t="shared" si="132" ref="E85:E91">H85+K85+N85+Q85</f>
        <v>48059</v>
      </c>
      <c r="F85" s="44">
        <f>SUM('5歳毎人口'!F86,'5歳毎人口'!I86,'5歳毎人口'!L86)</f>
        <v>12921</v>
      </c>
      <c r="G85" s="44">
        <f>SUM('5歳毎人口'!G86,'5歳毎人口'!J86,'5歳毎人口'!M86)</f>
        <v>6664</v>
      </c>
      <c r="H85" s="44">
        <f>SUM('5歳毎人口'!H86,'5歳毎人口'!K86,'5歳毎人口'!N86)</f>
        <v>6257</v>
      </c>
      <c r="I85" s="44">
        <f>SUM('5歳毎人口'!O86,'5歳毎人口'!R86,'5歳毎人口'!U86,'5歳毎人口'!X86,'5歳毎人口'!AA86,'5歳毎人口'!AD86,'5歳毎人口'!AG86,'5歳毎人口'!AJ86,'5歳毎人口'!AM86,'5歳毎人口'!AP86)</f>
        <v>52792</v>
      </c>
      <c r="J85" s="44">
        <f>SUM('5歳毎人口'!P86,'5歳毎人口'!S86,'5歳毎人口'!V86,'5歳毎人口'!Y86,'5歳毎人口'!AB86,'5歳毎人口'!AE86,'5歳毎人口'!AH86,'5歳毎人口'!AK86,'5歳毎人口'!AN86,'5歳毎人口'!AQ86)</f>
        <v>26045</v>
      </c>
      <c r="K85" s="44">
        <f>SUM('5歳毎人口'!Q86,'5歳毎人口'!T86,'5歳毎人口'!W86,'5歳毎人口'!Z86,'5歳毎人口'!AC86,'5歳毎人口'!AF86,'5歳毎人口'!AI86,'5歳毎人口'!AL86,'5歳毎人口'!AO86,'5歳毎人口'!AR86)</f>
        <v>26747</v>
      </c>
      <c r="L85" s="44">
        <f>SUM('5歳毎人口'!AS86,'5歳毎人口'!AV86,'5歳毎人口'!AY86,'5歳毎人口'!BB86,'5歳毎人口'!BE86,'5歳毎人口'!BH86,'5歳毎人口'!BK86,'5歳毎人口'!BN86)</f>
        <v>26216</v>
      </c>
      <c r="M85" s="44">
        <f>SUM('5歳毎人口'!AT86,'5歳毎人口'!AW86,'5歳毎人口'!AZ86,'5歳毎人口'!BC86,'5歳毎人口'!BF86,'5歳毎人口'!BI86,'5歳毎人口'!BL86,'5歳毎人口'!BO86)</f>
        <v>11166</v>
      </c>
      <c r="N85" s="44">
        <f>SUM('5歳毎人口'!AU86,'5歳毎人口'!AX86,'5歳毎人口'!BA86,'5歳毎人口'!BD86,'5歳毎人口'!BG86,'5歳毎人口'!BJ86,'5歳毎人口'!BM86,'5歳毎人口'!BP86)</f>
        <v>15050</v>
      </c>
      <c r="O85" s="44">
        <f>+P85+Q85</f>
        <v>13</v>
      </c>
      <c r="P85" s="44">
        <f>'5歳毎人口'!BR86</f>
        <v>8</v>
      </c>
      <c r="Q85" s="44">
        <f>'5歳毎人口'!BS86</f>
        <v>5</v>
      </c>
      <c r="R85" s="49">
        <f t="shared" si="125"/>
        <v>14.05541232908005</v>
      </c>
      <c r="S85" s="49">
        <f t="shared" si="125"/>
        <v>15.188603988603989</v>
      </c>
      <c r="T85" s="49">
        <f t="shared" si="125"/>
        <v>13.020768302326548</v>
      </c>
      <c r="U85" s="49">
        <f aca="true" t="shared" si="133" ref="U85:U91">+I85/(C85-O85)%</f>
        <v>57.42692730259222</v>
      </c>
      <c r="V85" s="49">
        <f t="shared" si="126"/>
        <v>59.36182336182336</v>
      </c>
      <c r="W85" s="49">
        <f t="shared" si="126"/>
        <v>55.66029883048237</v>
      </c>
      <c r="X85" s="49">
        <f aca="true" t="shared" si="134" ref="X85:X91">+L85/(C85-O85)%</f>
        <v>28.517660368327732</v>
      </c>
      <c r="Y85" s="49">
        <f t="shared" si="127"/>
        <v>25.449572649572648</v>
      </c>
      <c r="Z85" s="49">
        <f t="shared" si="127"/>
        <v>31.318932867191076</v>
      </c>
      <c r="AA85" s="42">
        <f t="shared" si="128"/>
        <v>100</v>
      </c>
      <c r="AB85" s="42">
        <f t="shared" si="129"/>
        <v>100</v>
      </c>
      <c r="AC85" s="42">
        <f aca="true" t="shared" si="135" ref="AC85:AC90">SUM(T85,W85,Z85)</f>
        <v>100</v>
      </c>
    </row>
    <row r="86" spans="1:29" s="27" customFormat="1" ht="13.5">
      <c r="A86" s="59" t="s">
        <v>76</v>
      </c>
      <c r="B86" s="62" t="s">
        <v>28</v>
      </c>
      <c r="C86" s="44">
        <f t="shared" si="130"/>
        <v>15835</v>
      </c>
      <c r="D86" s="44">
        <f t="shared" si="131"/>
        <v>7493</v>
      </c>
      <c r="E86" s="44">
        <f t="shared" si="132"/>
        <v>8342</v>
      </c>
      <c r="F86" s="44">
        <f>SUM('5歳毎人口'!F87,'5歳毎人口'!I87,'5歳毎人口'!L87)</f>
        <v>2014</v>
      </c>
      <c r="G86" s="44">
        <f>SUM('5歳毎人口'!G87,'5歳毎人口'!J87,'5歳毎人口'!M87)</f>
        <v>1069</v>
      </c>
      <c r="H86" s="44">
        <f>SUM('5歳毎人口'!H87,'5歳毎人口'!K87,'5歳毎人口'!N87)</f>
        <v>945</v>
      </c>
      <c r="I86" s="44">
        <f>SUM('5歳毎人口'!O87,'5歳毎人口'!R87,'5歳毎人口'!U87,'5歳毎人口'!X87,'5歳毎人口'!AA87,'5歳毎人口'!AD87,'5歳毎人口'!AG87,'5歳毎人口'!AJ87,'5歳毎人口'!AM87,'5歳毎人口'!AP87)</f>
        <v>8491</v>
      </c>
      <c r="J86" s="44">
        <f>SUM('5歳毎人口'!P87,'5歳毎人口'!S87,'5歳毎人口'!V87,'5歳毎人口'!Y87,'5歳毎人口'!AB87,'5歳毎人口'!AE87,'5歳毎人口'!AH87,'5歳毎人口'!AK87,'5歳毎人口'!AN87,'5歳毎人口'!AQ87)</f>
        <v>4079</v>
      </c>
      <c r="K86" s="44">
        <f>SUM('5歳毎人口'!Q87,'5歳毎人口'!T87,'5歳毎人口'!W87,'5歳毎人口'!Z87,'5歳毎人口'!AC87,'5歳毎人口'!AF87,'5歳毎人口'!AI87,'5歳毎人口'!AL87,'5歳毎人口'!AO87,'5歳毎人口'!AR87)</f>
        <v>4412</v>
      </c>
      <c r="L86" s="44">
        <f>SUM('5歳毎人口'!AS87,'5歳毎人口'!AV87,'5歳毎人口'!AY87,'5歳毎人口'!BB87,'5歳毎人口'!BE87,'5歳毎人口'!BH87,'5歳毎人口'!BK87,'5歳毎人口'!BN87)</f>
        <v>5329</v>
      </c>
      <c r="M86" s="44">
        <f>SUM('5歳毎人口'!AT87,'5歳毎人口'!AW87,'5歳毎人口'!AZ87,'5歳毎人口'!BC87,'5歳毎人口'!BF87,'5歳毎人口'!BI87,'5歳毎人口'!BL87,'5歳毎人口'!BO87)</f>
        <v>2345</v>
      </c>
      <c r="N86" s="44">
        <f>SUM('5歳毎人口'!AU87,'5歳毎人口'!AX87,'5歳毎人口'!BA87,'5歳毎人口'!BD87,'5歳毎人口'!BG87,'5歳毎人口'!BJ87,'5歳毎人口'!BM87,'5歳毎人口'!BP87)</f>
        <v>2984</v>
      </c>
      <c r="O86" s="44">
        <f aca="true" t="shared" si="136" ref="O86:O91">+P86+Q86</f>
        <v>1</v>
      </c>
      <c r="P86" s="44">
        <f>'5歳毎人口'!BR87</f>
        <v>0</v>
      </c>
      <c r="Q86" s="44">
        <f>'5歳毎人口'!BS87</f>
        <v>1</v>
      </c>
      <c r="R86" s="49">
        <f aca="true" t="shared" si="137" ref="R86:R91">+F86/(C86-O86)%</f>
        <v>12.719464443602375</v>
      </c>
      <c r="S86" s="49">
        <f aca="true" t="shared" si="138" ref="S86:S91">+G86/(D86-P86)%</f>
        <v>14.266648872280793</v>
      </c>
      <c r="T86" s="49">
        <f aca="true" t="shared" si="139" ref="T86:T91">+H86/(E86-Q86)%</f>
        <v>11.329576789353794</v>
      </c>
      <c r="U86" s="49">
        <f t="shared" si="133"/>
        <v>53.62511052166224</v>
      </c>
      <c r="V86" s="49">
        <f t="shared" si="126"/>
        <v>54.437474976644864</v>
      </c>
      <c r="W86" s="49">
        <f t="shared" si="126"/>
        <v>52.89533629061264</v>
      </c>
      <c r="X86" s="49">
        <f t="shared" si="134"/>
        <v>33.65542503473538</v>
      </c>
      <c r="Y86" s="49">
        <f t="shared" si="127"/>
        <v>31.29587615107433</v>
      </c>
      <c r="Z86" s="49">
        <f t="shared" si="127"/>
        <v>35.77508692003357</v>
      </c>
      <c r="AA86" s="42">
        <f t="shared" si="128"/>
        <v>100</v>
      </c>
      <c r="AB86" s="42">
        <f t="shared" si="129"/>
        <v>100</v>
      </c>
      <c r="AC86" s="42">
        <f t="shared" si="135"/>
        <v>100</v>
      </c>
    </row>
    <row r="87" spans="1:29" s="27" customFormat="1" ht="13.5">
      <c r="A87" s="59"/>
      <c r="B87" s="62" t="s">
        <v>29</v>
      </c>
      <c r="C87" s="44">
        <f t="shared" si="130"/>
        <v>5094</v>
      </c>
      <c r="D87" s="44">
        <f t="shared" si="131"/>
        <v>2344</v>
      </c>
      <c r="E87" s="44">
        <f t="shared" si="132"/>
        <v>2750</v>
      </c>
      <c r="F87" s="44">
        <f>SUM('5歳毎人口'!F88,'5歳毎人口'!I88,'5歳毎人口'!L88)</f>
        <v>621</v>
      </c>
      <c r="G87" s="44">
        <f>SUM('5歳毎人口'!G88,'5歳毎人口'!J88,'5歳毎人口'!M88)</f>
        <v>338</v>
      </c>
      <c r="H87" s="44">
        <f>SUM('5歳毎人口'!H88,'5歳毎人口'!K88,'5歳毎人口'!N88)</f>
        <v>283</v>
      </c>
      <c r="I87" s="44">
        <f>SUM('5歳毎人口'!O88,'5歳毎人口'!R88,'5歳毎人口'!U88,'5歳毎人口'!X88,'5歳毎人口'!AA88,'5歳毎人口'!AD88,'5歳毎人口'!AG88,'5歳毎人口'!AJ88,'5歳毎人口'!AM88,'5歳毎人口'!AP88)</f>
        <v>2605</v>
      </c>
      <c r="J87" s="44">
        <f>SUM('5歳毎人口'!P88,'5歳毎人口'!S88,'5歳毎人口'!V88,'5歳毎人口'!Y88,'5歳毎人口'!AB88,'5歳毎人口'!AE88,'5歳毎人口'!AH88,'5歳毎人口'!AK88,'5歳毎人口'!AN88,'5歳毎人口'!AQ88)</f>
        <v>1263</v>
      </c>
      <c r="K87" s="44">
        <f>SUM('5歳毎人口'!Q88,'5歳毎人口'!T88,'5歳毎人口'!W88,'5歳毎人口'!Z88,'5歳毎人口'!AC88,'5歳毎人口'!AF88,'5歳毎人口'!AI88,'5歳毎人口'!AL88,'5歳毎人口'!AO88,'5歳毎人口'!AR88)</f>
        <v>1342</v>
      </c>
      <c r="L87" s="44">
        <f>SUM('5歳毎人口'!AS88,'5歳毎人口'!AV88,'5歳毎人口'!AY88,'5歳毎人口'!BB88,'5歳毎人口'!BE88,'5歳毎人口'!BH88,'5歳毎人口'!BK88,'5歳毎人口'!BN88)</f>
        <v>1868</v>
      </c>
      <c r="M87" s="44">
        <f>SUM('5歳毎人口'!AT88,'5歳毎人口'!AW88,'5歳毎人口'!AZ88,'5歳毎人口'!BC88,'5歳毎人口'!BF88,'5歳毎人口'!BI88,'5歳毎人口'!BL88,'5歳毎人口'!BO88)</f>
        <v>743</v>
      </c>
      <c r="N87" s="44">
        <f>SUM('5歳毎人口'!AU88,'5歳毎人口'!AX88,'5歳毎人口'!BA88,'5歳毎人口'!BD88,'5歳毎人口'!BG88,'5歳毎人口'!BJ88,'5歳毎人口'!BM88,'5歳毎人口'!BP88)</f>
        <v>1125</v>
      </c>
      <c r="O87" s="44">
        <f t="shared" si="136"/>
        <v>0</v>
      </c>
      <c r="P87" s="65">
        <f>'5歳毎人口'!BR88</f>
        <v>0</v>
      </c>
      <c r="Q87" s="44">
        <f>'5歳毎人口'!BS88</f>
        <v>0</v>
      </c>
      <c r="R87" s="49">
        <f t="shared" si="137"/>
        <v>12.190812720848058</v>
      </c>
      <c r="S87" s="49">
        <f t="shared" si="138"/>
        <v>14.419795221843003</v>
      </c>
      <c r="T87" s="49">
        <f t="shared" si="139"/>
        <v>10.290909090909091</v>
      </c>
      <c r="U87" s="49">
        <f t="shared" si="133"/>
        <v>51.13859442481351</v>
      </c>
      <c r="V87" s="49">
        <f t="shared" si="126"/>
        <v>53.88225255972696</v>
      </c>
      <c r="W87" s="49">
        <f t="shared" si="126"/>
        <v>48.8</v>
      </c>
      <c r="X87" s="49">
        <f t="shared" si="134"/>
        <v>36.67059285433844</v>
      </c>
      <c r="Y87" s="49">
        <f t="shared" si="127"/>
        <v>31.697952218430032</v>
      </c>
      <c r="Z87" s="49">
        <f t="shared" si="127"/>
        <v>40.90909090909091</v>
      </c>
      <c r="AA87" s="42">
        <f t="shared" si="128"/>
        <v>100</v>
      </c>
      <c r="AB87" s="42">
        <f t="shared" si="129"/>
        <v>100</v>
      </c>
      <c r="AC87" s="42">
        <f t="shared" si="135"/>
        <v>100</v>
      </c>
    </row>
    <row r="88" spans="1:29" s="27" customFormat="1" ht="13.5">
      <c r="A88" s="59"/>
      <c r="B88" s="62" t="s">
        <v>30</v>
      </c>
      <c r="C88" s="44">
        <f t="shared" si="130"/>
        <v>6766</v>
      </c>
      <c r="D88" s="44">
        <f t="shared" si="131"/>
        <v>3227</v>
      </c>
      <c r="E88" s="44">
        <f t="shared" si="132"/>
        <v>3539</v>
      </c>
      <c r="F88" s="44">
        <f>SUM('5歳毎人口'!F89,'5歳毎人口'!I89,'5歳毎人口'!L89)</f>
        <v>875</v>
      </c>
      <c r="G88" s="44">
        <f>SUM('5歳毎人口'!G89,'5歳毎人口'!J89,'5歳毎人口'!M89)</f>
        <v>467</v>
      </c>
      <c r="H88" s="44">
        <f>SUM('5歳毎人口'!H89,'5歳毎人口'!K89,'5歳毎人口'!N89)</f>
        <v>408</v>
      </c>
      <c r="I88" s="44">
        <f>SUM('5歳毎人口'!O89,'5歳毎人口'!R89,'5歳毎人口'!U89,'5歳毎人口'!X89,'5歳毎人口'!AA89,'5歳毎人口'!AD89,'5歳毎人口'!AG89,'5歳毎人口'!AJ89,'5歳毎人口'!AM89,'5歳毎人口'!AP89)</f>
        <v>3563</v>
      </c>
      <c r="J88" s="44">
        <f>SUM('5歳毎人口'!P89,'5歳毎人口'!S89,'5歳毎人口'!V89,'5歳毎人口'!Y89,'5歳毎人口'!AB89,'5歳毎人口'!AE89,'5歳毎人口'!AH89,'5歳毎人口'!AK89,'5歳毎人口'!AN89,'5歳毎人口'!AQ89)</f>
        <v>1753</v>
      </c>
      <c r="K88" s="44">
        <f>SUM('5歳毎人口'!Q89,'5歳毎人口'!T89,'5歳毎人口'!W89,'5歳毎人口'!Z89,'5歳毎人口'!AC89,'5歳毎人口'!AF89,'5歳毎人口'!AI89,'5歳毎人口'!AL89,'5歳毎人口'!AO89,'5歳毎人口'!AR89)</f>
        <v>1810</v>
      </c>
      <c r="L88" s="44">
        <f>SUM('5歳毎人口'!AS89,'5歳毎人口'!AV89,'5歳毎人口'!AY89,'5歳毎人口'!BB89,'5歳毎人口'!BE89,'5歳毎人口'!BH89,'5歳毎人口'!BK89,'5歳毎人口'!BN89)</f>
        <v>2328</v>
      </c>
      <c r="M88" s="44">
        <f>SUM('5歳毎人口'!AT89,'5歳毎人口'!AW89,'5歳毎人口'!AZ89,'5歳毎人口'!BC89,'5歳毎人口'!BF89,'5歳毎人口'!BI89,'5歳毎人口'!BL89,'5歳毎人口'!BO89)</f>
        <v>1007</v>
      </c>
      <c r="N88" s="44">
        <f>SUM('5歳毎人口'!AU89,'5歳毎人口'!AX89,'5歳毎人口'!BA89,'5歳毎人口'!BD89,'5歳毎人口'!BG89,'5歳毎人口'!BJ89,'5歳毎人口'!BM89,'5歳毎人口'!BP89)</f>
        <v>1321</v>
      </c>
      <c r="O88" s="44">
        <f t="shared" si="136"/>
        <v>0</v>
      </c>
      <c r="P88" s="44">
        <f>'5歳毎人口'!BR89</f>
        <v>0</v>
      </c>
      <c r="Q88" s="65">
        <f>'5歳毎人口'!BS89</f>
        <v>0</v>
      </c>
      <c r="R88" s="49">
        <f t="shared" si="137"/>
        <v>12.932308601832693</v>
      </c>
      <c r="S88" s="49">
        <f t="shared" si="138"/>
        <v>14.471645491168266</v>
      </c>
      <c r="T88" s="49">
        <f t="shared" si="139"/>
        <v>11.528680418197231</v>
      </c>
      <c r="U88" s="49">
        <f t="shared" si="133"/>
        <v>52.66036062666273</v>
      </c>
      <c r="V88" s="49">
        <f t="shared" si="126"/>
        <v>54.32290052680508</v>
      </c>
      <c r="W88" s="49">
        <f t="shared" si="126"/>
        <v>51.14439107092399</v>
      </c>
      <c r="X88" s="49">
        <f t="shared" si="134"/>
        <v>34.40733077150458</v>
      </c>
      <c r="Y88" s="49">
        <f t="shared" si="127"/>
        <v>31.205453982026647</v>
      </c>
      <c r="Z88" s="49">
        <f t="shared" si="127"/>
        <v>37.32692851087878</v>
      </c>
      <c r="AA88" s="42">
        <f t="shared" si="128"/>
        <v>100</v>
      </c>
      <c r="AB88" s="42">
        <f t="shared" si="129"/>
        <v>100</v>
      </c>
      <c r="AC88" s="42">
        <f t="shared" si="135"/>
        <v>100</v>
      </c>
    </row>
    <row r="89" spans="1:29" s="27" customFormat="1" ht="13.5">
      <c r="A89" s="59"/>
      <c r="B89" s="62" t="s">
        <v>31</v>
      </c>
      <c r="C89" s="44">
        <f t="shared" si="130"/>
        <v>9336</v>
      </c>
      <c r="D89" s="44">
        <f t="shared" si="131"/>
        <v>4455</v>
      </c>
      <c r="E89" s="44">
        <f t="shared" si="132"/>
        <v>4881</v>
      </c>
      <c r="F89" s="44">
        <f>SUM('5歳毎人口'!F90,'5歳毎人口'!I90,'5歳毎人口'!L90)</f>
        <v>1060</v>
      </c>
      <c r="G89" s="44">
        <f>SUM('5歳毎人口'!G90,'5歳毎人口'!J90,'5歳毎人口'!M90)</f>
        <v>552</v>
      </c>
      <c r="H89" s="44">
        <f>SUM('5歳毎人口'!H90,'5歳毎人口'!K90,'5歳毎人口'!N90)</f>
        <v>508</v>
      </c>
      <c r="I89" s="44">
        <f>SUM('5歳毎人口'!O90,'5歳毎人口'!R90,'5歳毎人口'!U90,'5歳毎人口'!X90,'5歳毎人口'!AA90,'5歳毎人口'!AD90,'5歳毎人口'!AG90,'5歳毎人口'!AJ90,'5歳毎人口'!AM90,'5歳毎人口'!AP90)</f>
        <v>4954</v>
      </c>
      <c r="J89" s="44">
        <f>SUM('5歳毎人口'!P90,'5歳毎人口'!S90,'5歳毎人口'!V90,'5歳毎人口'!Y90,'5歳毎人口'!AB90,'5歳毎人口'!AE90,'5歳毎人口'!AH90,'5歳毎人口'!AK90,'5歳毎人口'!AN90,'5歳毎人口'!AQ90)</f>
        <v>2435</v>
      </c>
      <c r="K89" s="44">
        <f>SUM('5歳毎人口'!Q90,'5歳毎人口'!T90,'5歳毎人口'!W90,'5歳毎人口'!Z90,'5歳毎人口'!AC90,'5歳毎人口'!AF90,'5歳毎人口'!AI90,'5歳毎人口'!AL90,'5歳毎人口'!AO90,'5歳毎人口'!AR90)</f>
        <v>2519</v>
      </c>
      <c r="L89" s="44">
        <f>SUM('5歳毎人口'!AS90,'5歳毎人口'!AV90,'5歳毎人口'!AY90,'5歳毎人口'!BB90,'5歳毎人口'!BE90,'5歳毎人口'!BH90,'5歳毎人口'!BK90,'5歳毎人口'!BN90)</f>
        <v>3321</v>
      </c>
      <c r="M89" s="44">
        <f>SUM('5歳毎人口'!AT90,'5歳毎人口'!AW90,'5歳毎人口'!AZ90,'5歳毎人口'!BC90,'5歳毎人口'!BF90,'5歳毎人口'!BI90,'5歳毎人口'!BL90,'5歳毎人口'!BO90)</f>
        <v>1467</v>
      </c>
      <c r="N89" s="44">
        <f>SUM('5歳毎人口'!AU90,'5歳毎人口'!AX90,'5歳毎人口'!BA90,'5歳毎人口'!BD90,'5歳毎人口'!BG90,'5歳毎人口'!BJ90,'5歳毎人口'!BM90,'5歳毎人口'!BP90)</f>
        <v>1854</v>
      </c>
      <c r="O89" s="44">
        <f t="shared" si="136"/>
        <v>1</v>
      </c>
      <c r="P89" s="44">
        <f>'5歳毎人口'!BR90</f>
        <v>1</v>
      </c>
      <c r="Q89" s="44">
        <f>'5歳毎人口'!BS90</f>
        <v>0</v>
      </c>
      <c r="R89" s="49">
        <f t="shared" si="137"/>
        <v>11.3551151580075</v>
      </c>
      <c r="S89" s="49">
        <f t="shared" si="138"/>
        <v>12.393354288280198</v>
      </c>
      <c r="T89" s="49">
        <f t="shared" si="139"/>
        <v>10.407703339479614</v>
      </c>
      <c r="U89" s="49">
        <f t="shared" si="133"/>
        <v>53.0690948044992</v>
      </c>
      <c r="V89" s="49">
        <f t="shared" si="126"/>
        <v>54.66995958688819</v>
      </c>
      <c r="W89" s="49">
        <f t="shared" si="126"/>
        <v>51.60827699241958</v>
      </c>
      <c r="X89" s="49">
        <f t="shared" si="134"/>
        <v>35.575790037493306</v>
      </c>
      <c r="Y89" s="49">
        <f t="shared" si="127"/>
        <v>32.93668612483161</v>
      </c>
      <c r="Z89" s="49">
        <f t="shared" si="127"/>
        <v>37.9840196681008</v>
      </c>
      <c r="AA89" s="42">
        <f t="shared" si="128"/>
        <v>100</v>
      </c>
      <c r="AB89" s="42">
        <f t="shared" si="129"/>
        <v>100</v>
      </c>
      <c r="AC89" s="42">
        <f t="shared" si="135"/>
        <v>100</v>
      </c>
    </row>
    <row r="90" spans="1:29" s="27" customFormat="1" ht="13.5">
      <c r="A90" s="59"/>
      <c r="B90" s="62" t="s">
        <v>32</v>
      </c>
      <c r="C90" s="44">
        <f t="shared" si="130"/>
        <v>4879</v>
      </c>
      <c r="D90" s="44">
        <f t="shared" si="131"/>
        <v>2142</v>
      </c>
      <c r="E90" s="44">
        <f t="shared" si="132"/>
        <v>2737</v>
      </c>
      <c r="F90" s="44">
        <f>SUM('5歳毎人口'!F91,'5歳毎人口'!I91,'5歳毎人口'!L91)</f>
        <v>433</v>
      </c>
      <c r="G90" s="44">
        <f>SUM('5歳毎人口'!G91,'5歳毎人口'!J91,'5歳毎人口'!M91)</f>
        <v>217</v>
      </c>
      <c r="H90" s="44">
        <f>SUM('5歳毎人口'!H91,'5歳毎人口'!K91,'5歳毎人口'!N91)</f>
        <v>216</v>
      </c>
      <c r="I90" s="44">
        <f>SUM('5歳毎人口'!O91,'5歳毎人口'!R91,'5歳毎人口'!U91,'5歳毎人口'!X91,'5歳毎人口'!AA91,'5歳毎人口'!AD91,'5歳毎人口'!AG91,'5歳毎人口'!AJ91,'5歳毎人口'!AM91,'5歳毎人口'!AP91)</f>
        <v>2608</v>
      </c>
      <c r="J90" s="44">
        <f>SUM('5歳毎人口'!P91,'5歳毎人口'!S91,'5歳毎人口'!V91,'5歳毎人口'!Y91,'5歳毎人口'!AB91,'5歳毎人口'!AE91,'5歳毎人口'!AH91,'5歳毎人口'!AK91,'5歳毎人口'!AN91,'5歳毎人口'!AQ91)</f>
        <v>1214</v>
      </c>
      <c r="K90" s="44">
        <f>SUM('5歳毎人口'!Q91,'5歳毎人口'!T91,'5歳毎人口'!W91,'5歳毎人口'!Z91,'5歳毎人口'!AC91,'5歳毎人口'!AF91,'5歳毎人口'!AI91,'5歳毎人口'!AL91,'5歳毎人口'!AO91,'5歳毎人口'!AR91)</f>
        <v>1394</v>
      </c>
      <c r="L90" s="44">
        <f>SUM('5歳毎人口'!AS91,'5歳毎人口'!AV91,'5歳毎人口'!AY91,'5歳毎人口'!BB91,'5歳毎人口'!BE91,'5歳毎人口'!BH91,'5歳毎人口'!BK91,'5歳毎人口'!BN91)</f>
        <v>1838</v>
      </c>
      <c r="M90" s="44">
        <f>SUM('5歳毎人口'!AT91,'5歳毎人口'!AW91,'5歳毎人口'!AZ91,'5歳毎人口'!BC91,'5歳毎人口'!BF91,'5歳毎人口'!BI91,'5歳毎人口'!BL91,'5歳毎人口'!BO91)</f>
        <v>711</v>
      </c>
      <c r="N90" s="44">
        <f>SUM('5歳毎人口'!AU91,'5歳毎人口'!AX91,'5歳毎人口'!BA91,'5歳毎人口'!BD91,'5歳毎人口'!BG91,'5歳毎人口'!BJ91,'5歳毎人口'!BM91,'5歳毎人口'!BP91)</f>
        <v>1127</v>
      </c>
      <c r="O90" s="44">
        <f t="shared" si="136"/>
        <v>0</v>
      </c>
      <c r="P90" s="44">
        <f>'5歳毎人口'!BR91</f>
        <v>0</v>
      </c>
      <c r="Q90" s="44">
        <f>'5歳毎人口'!BS91</f>
        <v>0</v>
      </c>
      <c r="R90" s="49">
        <f t="shared" si="137"/>
        <v>8.874769419963107</v>
      </c>
      <c r="S90" s="49">
        <f t="shared" si="138"/>
        <v>10.130718954248366</v>
      </c>
      <c r="T90" s="49">
        <f t="shared" si="139"/>
        <v>7.891852393131165</v>
      </c>
      <c r="U90" s="49">
        <f t="shared" si="133"/>
        <v>53.45357655257225</v>
      </c>
      <c r="V90" s="49">
        <f t="shared" si="126"/>
        <v>56.67600373482726</v>
      </c>
      <c r="W90" s="49">
        <f t="shared" si="126"/>
        <v>50.931677018633536</v>
      </c>
      <c r="X90" s="49">
        <f t="shared" si="134"/>
        <v>37.67165402746465</v>
      </c>
      <c r="Y90" s="49">
        <f t="shared" si="127"/>
        <v>33.193277310924366</v>
      </c>
      <c r="Z90" s="49">
        <f t="shared" si="127"/>
        <v>41.17647058823529</v>
      </c>
      <c r="AA90" s="42">
        <f t="shared" si="128"/>
        <v>100</v>
      </c>
      <c r="AB90" s="42">
        <f t="shared" si="129"/>
        <v>100</v>
      </c>
      <c r="AC90" s="42">
        <f t="shared" si="135"/>
        <v>100</v>
      </c>
    </row>
    <row r="91" spans="1:29" s="27" customFormat="1" ht="13.5">
      <c r="A91" s="60"/>
      <c r="B91" s="63" t="s">
        <v>33</v>
      </c>
      <c r="C91" s="45">
        <f t="shared" si="130"/>
        <v>1312317</v>
      </c>
      <c r="D91" s="45">
        <f t="shared" si="131"/>
        <v>616912</v>
      </c>
      <c r="E91" s="45">
        <f t="shared" si="132"/>
        <v>695405</v>
      </c>
      <c r="F91" s="66">
        <f>SUM('5歳毎人口'!F92,'5歳毎人口'!I92,'5歳毎人口'!L92)</f>
        <v>164303</v>
      </c>
      <c r="G91" s="66">
        <f>SUM('5歳毎人口'!G92,'5歳毎人口'!J92,'5歳毎人口'!M92)</f>
        <v>84338</v>
      </c>
      <c r="H91" s="66">
        <f>SUM('5歳毎人口'!H92,'5歳毎人口'!K92,'5歳毎人口'!N92)</f>
        <v>79965</v>
      </c>
      <c r="I91" s="66">
        <f>SUM('5歳毎人口'!O92,'5歳毎人口'!R92,'5歳毎人口'!U92,'5歳毎人口'!X92,'5歳毎人口'!AA92,'5歳毎人口'!AD92,'5歳毎人口'!AG92,'5歳毎人口'!AJ92,'5歳毎人口'!AM92,'5歳毎人口'!AP92)</f>
        <v>706077</v>
      </c>
      <c r="J91" s="66">
        <f>SUM('5歳毎人口'!P92,'5歳毎人口'!S92,'5歳毎人口'!V92,'5歳毎人口'!Y92,'5歳毎人口'!AB92,'5歳毎人口'!AE92,'5歳毎人口'!AH92,'5歳毎人口'!AK92,'5歳毎人口'!AN92,'5歳毎人口'!AQ92)</f>
        <v>345185</v>
      </c>
      <c r="K91" s="66">
        <f>SUM('5歳毎人口'!Q92,'5歳毎人口'!T92,'5歳毎人口'!W92,'5歳毎人口'!Z92,'5歳毎人口'!AC92,'5歳毎人口'!AF92,'5歳毎人口'!AI92,'5歳毎人口'!AL92,'5歳毎人口'!AO92,'5歳毎人口'!AR92)</f>
        <v>360892</v>
      </c>
      <c r="L91" s="66">
        <f>SUM('5歳毎人口'!AS92,'5歳毎人口'!AV92,'5歳毎人口'!AY92,'5歳毎人口'!BB92,'5歳毎人口'!BE92,'5歳毎人口'!BH92,'5歳毎人口'!BK92,'5歳毎人口'!BN92)</f>
        <v>430353</v>
      </c>
      <c r="M91" s="66">
        <f>SUM('5歳毎人口'!AT92,'5歳毎人口'!AW92,'5歳毎人口'!AZ92,'5歳毎人口'!BC92,'5歳毎人口'!BF92,'5歳毎人口'!BI92,'5歳毎人口'!BL92,'5歳毎人口'!BO92)</f>
        <v>180449</v>
      </c>
      <c r="N91" s="66">
        <f>SUM('5歳毎人口'!AU92,'5歳毎人口'!AX92,'5歳毎人口'!BA92,'5歳毎人口'!BD92,'5歳毎人口'!BG92,'5歳毎人口'!BJ92,'5歳毎人口'!BM92,'5歳毎人口'!BP92)</f>
        <v>249904</v>
      </c>
      <c r="O91" s="66">
        <f t="shared" si="136"/>
        <v>11584</v>
      </c>
      <c r="P91" s="45">
        <f>'5歳毎人口'!BR92</f>
        <v>6940</v>
      </c>
      <c r="Q91" s="45">
        <f>'5歳毎人口'!BS92</f>
        <v>4644</v>
      </c>
      <c r="R91" s="47">
        <f t="shared" si="137"/>
        <v>12.63157004550511</v>
      </c>
      <c r="S91" s="47">
        <f t="shared" si="138"/>
        <v>13.826536300026886</v>
      </c>
      <c r="T91" s="47">
        <f t="shared" si="139"/>
        <v>11.576362880938559</v>
      </c>
      <c r="U91" s="47">
        <f t="shared" si="133"/>
        <v>54.28300811926814</v>
      </c>
      <c r="V91" s="47">
        <f t="shared" si="126"/>
        <v>56.59030250568878</v>
      </c>
      <c r="W91" s="47">
        <f t="shared" si="126"/>
        <v>52.24556684584104</v>
      </c>
      <c r="X91" s="47">
        <f t="shared" si="134"/>
        <v>33.085421835226754</v>
      </c>
      <c r="Y91" s="47">
        <f t="shared" si="127"/>
        <v>29.583161194284326</v>
      </c>
      <c r="Z91" s="47">
        <f t="shared" si="127"/>
        <v>36.178070273220406</v>
      </c>
      <c r="AA91" s="41">
        <f>SUM(R91,U91,X91)</f>
        <v>100</v>
      </c>
      <c r="AB91" s="41">
        <f>SUM(S91,V91,Y91)</f>
        <v>100</v>
      </c>
      <c r="AC91" s="41">
        <f>SUM(T91,W91,Z91)</f>
        <v>100</v>
      </c>
    </row>
  </sheetData>
  <sheetProtection/>
  <mergeCells count="8">
    <mergeCell ref="U2:W2"/>
    <mergeCell ref="X2:Z2"/>
    <mergeCell ref="C2:E2"/>
    <mergeCell ref="F2:H2"/>
    <mergeCell ref="I2:K2"/>
    <mergeCell ref="L2:N2"/>
    <mergeCell ref="O2:Q2"/>
    <mergeCell ref="R2:T2"/>
  </mergeCells>
  <printOptions/>
  <pageMargins left="0.7480314960629921" right="0.6692913385826772" top="0.6692913385826772" bottom="0.7086614173228347" header="0.5118110236220472" footer="0.5118110236220472"/>
  <pageSetup horizontalDpi="600" verticalDpi="600" orientation="landscape" paperSize="9" scale="70" r:id="rId1"/>
  <headerFooter alignWithMargins="0">
    <oddHeader>&amp;L5-2国勢調査による年齢3区分人口&amp;R(人,％)</oddHeader>
    <oddFooter>&amp;C&amp;P</oddFooter>
  </headerFooter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Normal="80" zoomScaleSheetLayoutView="100" zoomScalePageLayoutView="0" workbookViewId="0" topLeftCell="A1">
      <selection activeCell="G26" sqref="G26"/>
    </sheetView>
  </sheetViews>
  <sheetFormatPr defaultColWidth="9.375" defaultRowHeight="15" customHeight="1"/>
  <cols>
    <col min="1" max="4" width="9.375" style="35" customWidth="1"/>
    <col min="5" max="5" width="5.50390625" style="35" bestFit="1" customWidth="1"/>
    <col min="6" max="6" width="9.375" style="35" customWidth="1"/>
    <col min="7" max="7" width="5.375" style="0" customWidth="1"/>
  </cols>
  <sheetData>
    <row r="1" spans="1:6" ht="15" customHeight="1">
      <c r="A1" s="35" t="s">
        <v>77</v>
      </c>
      <c r="F1" s="40" t="s">
        <v>72</v>
      </c>
    </row>
    <row r="2" spans="1:6" ht="15" customHeight="1">
      <c r="A2" s="39" t="s">
        <v>69</v>
      </c>
      <c r="B2" s="39" t="s">
        <v>52</v>
      </c>
      <c r="C2" s="39" t="s">
        <v>54</v>
      </c>
      <c r="D2" s="39" t="s">
        <v>53</v>
      </c>
      <c r="E2" s="39" t="s">
        <v>68</v>
      </c>
      <c r="F2" s="39" t="s">
        <v>51</v>
      </c>
    </row>
    <row r="3" spans="1:6" ht="15" customHeight="1">
      <c r="A3" s="31" t="s">
        <v>56</v>
      </c>
      <c r="B3" s="32">
        <f>'３区分人口'!F4</f>
        <v>30427</v>
      </c>
      <c r="C3" s="32">
        <f>'３区分人口'!I4</f>
        <v>66835</v>
      </c>
      <c r="D3" s="32">
        <f>'３区分人口'!L4</f>
        <v>9768</v>
      </c>
      <c r="E3" s="32"/>
      <c r="F3" s="32">
        <f aca="true" t="shared" si="0" ref="F3:F13">SUM(B3:E3)</f>
        <v>107030</v>
      </c>
    </row>
    <row r="4" spans="1:6" ht="15" customHeight="1">
      <c r="A4" s="31" t="s">
        <v>57</v>
      </c>
      <c r="B4" s="32">
        <f>'３区分人口'!F12</f>
        <v>30418</v>
      </c>
      <c r="C4" s="32">
        <f>'３区分人口'!I12</f>
        <v>72905</v>
      </c>
      <c r="D4" s="32">
        <f>'３区分人口'!L12</f>
        <v>11498</v>
      </c>
      <c r="E4" s="32">
        <v>1</v>
      </c>
      <c r="F4" s="32">
        <f t="shared" si="0"/>
        <v>114822</v>
      </c>
    </row>
    <row r="5" spans="1:6" ht="15" customHeight="1">
      <c r="A5" s="31" t="s">
        <v>58</v>
      </c>
      <c r="B5" s="32">
        <f>'３区分人口'!F20</f>
        <v>32266</v>
      </c>
      <c r="C5" s="32">
        <f>'３区分人口'!I20</f>
        <v>81624</v>
      </c>
      <c r="D5" s="32">
        <f>'３区分人口'!L20</f>
        <v>13449</v>
      </c>
      <c r="E5" s="32"/>
      <c r="F5" s="32">
        <f t="shared" si="0"/>
        <v>127339</v>
      </c>
    </row>
    <row r="6" spans="1:6" ht="15" customHeight="1">
      <c r="A6" s="31" t="s">
        <v>59</v>
      </c>
      <c r="B6" s="32">
        <f>'３区分人口'!F28</f>
        <v>32382</v>
      </c>
      <c r="C6" s="32">
        <f>'３区分人口'!I28</f>
        <v>86753</v>
      </c>
      <c r="D6" s="32">
        <f>'３区分人口'!L28</f>
        <v>15664</v>
      </c>
      <c r="E6" s="32">
        <v>5</v>
      </c>
      <c r="F6" s="32">
        <f t="shared" si="0"/>
        <v>134804</v>
      </c>
    </row>
    <row r="7" spans="1:6" ht="15" customHeight="1">
      <c r="A7" s="31" t="s">
        <v>60</v>
      </c>
      <c r="B7" s="32">
        <f>'３区分人口'!F36</f>
        <v>29742</v>
      </c>
      <c r="C7" s="32">
        <f>'３区分人口'!I36</f>
        <v>90352</v>
      </c>
      <c r="D7" s="32">
        <f>'３区分人口'!L36</f>
        <v>18800</v>
      </c>
      <c r="E7" s="32">
        <v>24</v>
      </c>
      <c r="F7" s="32">
        <f t="shared" si="0"/>
        <v>138918</v>
      </c>
    </row>
    <row r="8" spans="1:6" ht="15" customHeight="1">
      <c r="A8" s="31" t="s">
        <v>61</v>
      </c>
      <c r="B8" s="32">
        <f>'３区分人口'!F44</f>
        <v>27159</v>
      </c>
      <c r="C8" s="32">
        <f>'３区分人口'!I44</f>
        <v>92722</v>
      </c>
      <c r="D8" s="32">
        <f>'３区分人口'!L44</f>
        <v>22521</v>
      </c>
      <c r="E8" s="32">
        <v>115</v>
      </c>
      <c r="F8" s="32">
        <f t="shared" si="0"/>
        <v>142517</v>
      </c>
    </row>
    <row r="9" spans="1:6" ht="15" customHeight="1">
      <c r="A9" s="31" t="s">
        <v>62</v>
      </c>
      <c r="B9" s="32">
        <f>'３区分人口'!F52</f>
        <v>24700</v>
      </c>
      <c r="C9" s="32">
        <f>'３区分人口'!I52</f>
        <v>93074</v>
      </c>
      <c r="D9" s="32">
        <f>'３区分人口'!L52</f>
        <v>26496</v>
      </c>
      <c r="E9" s="32">
        <v>29</v>
      </c>
      <c r="F9" s="32">
        <f t="shared" si="0"/>
        <v>144299</v>
      </c>
    </row>
    <row r="10" spans="1:6" ht="15" customHeight="1">
      <c r="A10" s="31" t="s">
        <v>63</v>
      </c>
      <c r="B10" s="32">
        <f>'３区分人口'!F60</f>
        <v>22360</v>
      </c>
      <c r="C10" s="32">
        <f>'３区分人口'!I60</f>
        <v>92050</v>
      </c>
      <c r="D10" s="32">
        <f>'３区分人口'!L60</f>
        <v>29614</v>
      </c>
      <c r="E10" s="32">
        <v>10</v>
      </c>
      <c r="F10" s="32">
        <f t="shared" si="0"/>
        <v>144034</v>
      </c>
    </row>
    <row r="11" spans="1:6" ht="15" customHeight="1">
      <c r="A11" s="31" t="s">
        <v>64</v>
      </c>
      <c r="B11" s="32">
        <f>'３区分人口'!F68</f>
        <v>20146</v>
      </c>
      <c r="C11" s="32">
        <f>'３区分人口'!I68</f>
        <v>87201</v>
      </c>
      <c r="D11" s="32">
        <f>'３区分人口'!L68</f>
        <v>32811</v>
      </c>
      <c r="E11" s="32">
        <v>594</v>
      </c>
      <c r="F11" s="32">
        <f t="shared" si="0"/>
        <v>140752</v>
      </c>
    </row>
    <row r="12" spans="1:6" ht="15" customHeight="1">
      <c r="A12" s="31" t="s">
        <v>66</v>
      </c>
      <c r="B12" s="32">
        <f>'３区分人口'!F76</f>
        <v>18921</v>
      </c>
      <c r="C12" s="32">
        <f>'３区分人口'!I76</f>
        <v>81661</v>
      </c>
      <c r="D12" s="32">
        <f>'３区分人口'!L76</f>
        <v>37472</v>
      </c>
      <c r="E12" s="32">
        <v>24</v>
      </c>
      <c r="F12" s="32">
        <f>SUM(B12:E12)</f>
        <v>138078</v>
      </c>
    </row>
    <row r="13" spans="1:6" ht="15" customHeight="1">
      <c r="A13" s="31" t="s">
        <v>78</v>
      </c>
      <c r="B13" s="32">
        <f>'３区分人口'!F84</f>
        <v>17924</v>
      </c>
      <c r="C13" s="32">
        <f>'３区分人口'!I84</f>
        <v>75013</v>
      </c>
      <c r="D13" s="32">
        <f>'３区分人口'!L84</f>
        <v>40900</v>
      </c>
      <c r="E13" s="32">
        <v>15</v>
      </c>
      <c r="F13" s="32">
        <f t="shared" si="0"/>
        <v>133852</v>
      </c>
    </row>
    <row r="15" spans="1:6" ht="15" customHeight="1">
      <c r="A15" s="35" t="s">
        <v>78</v>
      </c>
      <c r="F15" s="40" t="s">
        <v>79</v>
      </c>
    </row>
    <row r="16" spans="1:6" ht="15" customHeight="1">
      <c r="A16" s="39" t="s">
        <v>70</v>
      </c>
      <c r="B16" s="39" t="s">
        <v>52</v>
      </c>
      <c r="C16" s="39" t="s">
        <v>54</v>
      </c>
      <c r="D16" s="39" t="s">
        <v>53</v>
      </c>
      <c r="E16" s="39" t="s">
        <v>68</v>
      </c>
      <c r="F16" s="39" t="s">
        <v>51</v>
      </c>
    </row>
    <row r="17" spans="1:6" ht="15" customHeight="1">
      <c r="A17" s="31" t="s">
        <v>55</v>
      </c>
      <c r="B17" s="32">
        <f>'３区分人口'!F84</f>
        <v>17924</v>
      </c>
      <c r="C17" s="32">
        <f>'３区分人口'!I84</f>
        <v>75013</v>
      </c>
      <c r="D17" s="32">
        <f>'３区分人口'!L84</f>
        <v>40900</v>
      </c>
      <c r="E17" s="32">
        <f>'３区分人口'!O84</f>
        <v>15</v>
      </c>
      <c r="F17" s="32">
        <f aca="true" t="shared" si="1" ref="F17:F24">SUM(B17:E17)</f>
        <v>133852</v>
      </c>
    </row>
    <row r="18" spans="1:6" ht="15" customHeight="1">
      <c r="A18" s="33" t="s">
        <v>27</v>
      </c>
      <c r="B18" s="32">
        <f>'３区分人口'!F85</f>
        <v>12921</v>
      </c>
      <c r="C18" s="32">
        <f>'３区分人口'!I85</f>
        <v>52792</v>
      </c>
      <c r="D18" s="32">
        <f>'３区分人口'!L85</f>
        <v>26216</v>
      </c>
      <c r="E18" s="32">
        <f>'３区分人口'!O85</f>
        <v>13</v>
      </c>
      <c r="F18" s="32">
        <f t="shared" si="1"/>
        <v>91942</v>
      </c>
    </row>
    <row r="19" spans="1:6" ht="15" customHeight="1">
      <c r="A19" s="31" t="s">
        <v>28</v>
      </c>
      <c r="B19" s="32">
        <f>'３区分人口'!F86</f>
        <v>2014</v>
      </c>
      <c r="C19" s="32">
        <f>'３区分人口'!I86</f>
        <v>8491</v>
      </c>
      <c r="D19" s="32">
        <f>'３区分人口'!L86</f>
        <v>5329</v>
      </c>
      <c r="E19" s="32">
        <f>'３区分人口'!O86</f>
        <v>1</v>
      </c>
      <c r="F19" s="32">
        <f t="shared" si="1"/>
        <v>15835</v>
      </c>
    </row>
    <row r="20" spans="1:6" ht="15" customHeight="1">
      <c r="A20" s="33" t="s">
        <v>29</v>
      </c>
      <c r="B20" s="32">
        <f>'３区分人口'!F87</f>
        <v>621</v>
      </c>
      <c r="C20" s="32">
        <f>'３区分人口'!I87</f>
        <v>2605</v>
      </c>
      <c r="D20" s="32">
        <f>'３区分人口'!L87</f>
        <v>1868</v>
      </c>
      <c r="E20" s="32">
        <f>'３区分人口'!O87</f>
        <v>0</v>
      </c>
      <c r="F20" s="32">
        <f t="shared" si="1"/>
        <v>5094</v>
      </c>
    </row>
    <row r="21" spans="1:6" ht="15" customHeight="1">
      <c r="A21" s="33" t="s">
        <v>30</v>
      </c>
      <c r="B21" s="32">
        <f>'３区分人口'!F88</f>
        <v>875</v>
      </c>
      <c r="C21" s="32">
        <f>'３区分人口'!I88</f>
        <v>3563</v>
      </c>
      <c r="D21" s="32">
        <f>'３区分人口'!L88</f>
        <v>2328</v>
      </c>
      <c r="E21" s="32">
        <f>'３区分人口'!O88</f>
        <v>0</v>
      </c>
      <c r="F21" s="32">
        <f t="shared" si="1"/>
        <v>6766</v>
      </c>
    </row>
    <row r="22" spans="1:6" ht="15" customHeight="1">
      <c r="A22" s="33" t="s">
        <v>31</v>
      </c>
      <c r="B22" s="32">
        <f>'３区分人口'!F89</f>
        <v>1060</v>
      </c>
      <c r="C22" s="32">
        <f>'３区分人口'!I89</f>
        <v>4954</v>
      </c>
      <c r="D22" s="32">
        <f>'３区分人口'!L89</f>
        <v>3321</v>
      </c>
      <c r="E22" s="32">
        <f>'３区分人口'!O89</f>
        <v>1</v>
      </c>
      <c r="F22" s="32">
        <f t="shared" si="1"/>
        <v>9336</v>
      </c>
    </row>
    <row r="23" spans="1:6" ht="15" customHeight="1">
      <c r="A23" s="33" t="s">
        <v>32</v>
      </c>
      <c r="B23" s="32">
        <f>'３区分人口'!F90</f>
        <v>433</v>
      </c>
      <c r="C23" s="32">
        <f>'３区分人口'!I90</f>
        <v>2608</v>
      </c>
      <c r="D23" s="32">
        <f>'３区分人口'!L90</f>
        <v>1838</v>
      </c>
      <c r="E23" s="32">
        <f>'３区分人口'!O90</f>
        <v>0</v>
      </c>
      <c r="F23" s="32">
        <f t="shared" si="1"/>
        <v>4879</v>
      </c>
    </row>
    <row r="24" spans="1:6" ht="15" customHeight="1">
      <c r="A24" s="33" t="s">
        <v>33</v>
      </c>
      <c r="B24" s="32">
        <f>'３区分人口'!F91</f>
        <v>164303</v>
      </c>
      <c r="C24" s="32">
        <f>'３区分人口'!I91</f>
        <v>706077</v>
      </c>
      <c r="D24" s="32">
        <f>'３区分人口'!L91</f>
        <v>430353</v>
      </c>
      <c r="E24" s="32">
        <f>'３区分人口'!O91</f>
        <v>11584</v>
      </c>
      <c r="F24" s="32">
        <f t="shared" si="1"/>
        <v>1312317</v>
      </c>
    </row>
    <row r="25" spans="1:6" ht="15" customHeight="1">
      <c r="A25" s="35" t="s">
        <v>78</v>
      </c>
      <c r="D25" s="40" t="s">
        <v>73</v>
      </c>
      <c r="F25" s="40"/>
    </row>
    <row r="26" spans="1:6" ht="15" customHeight="1">
      <c r="A26" s="39" t="s">
        <v>71</v>
      </c>
      <c r="B26" s="39" t="s">
        <v>52</v>
      </c>
      <c r="C26" s="39" t="s">
        <v>54</v>
      </c>
      <c r="D26" s="39" t="s">
        <v>53</v>
      </c>
      <c r="E26"/>
      <c r="F26"/>
    </row>
    <row r="27" spans="1:6" ht="15" customHeight="1">
      <c r="A27" s="31" t="s">
        <v>55</v>
      </c>
      <c r="B27" s="34">
        <f>'３区分人口'!R84</f>
        <v>13.392410170580632</v>
      </c>
      <c r="C27" s="34">
        <f>'３区分人口'!U84</f>
        <v>56.048028572069015</v>
      </c>
      <c r="D27" s="34">
        <f>'３区分人口'!X84</f>
        <v>30.55956125735036</v>
      </c>
      <c r="E27"/>
      <c r="F27"/>
    </row>
    <row r="28" spans="1:6" ht="15" customHeight="1">
      <c r="A28" s="33" t="s">
        <v>27</v>
      </c>
      <c r="B28" s="34">
        <f>'３区分人口'!R85</f>
        <v>14.05541232908005</v>
      </c>
      <c r="C28" s="34">
        <f>'３区分人口'!U85</f>
        <v>57.42692730259222</v>
      </c>
      <c r="D28" s="34">
        <f>'３区分人口'!X85</f>
        <v>28.517660368327732</v>
      </c>
      <c r="E28"/>
      <c r="F28"/>
    </row>
    <row r="29" spans="1:6" ht="15" customHeight="1">
      <c r="A29" s="31" t="s">
        <v>28</v>
      </c>
      <c r="B29" s="34">
        <f>'３区分人口'!R86</f>
        <v>12.719464443602375</v>
      </c>
      <c r="C29" s="34">
        <f>'３区分人口'!U86</f>
        <v>53.62511052166224</v>
      </c>
      <c r="D29" s="34">
        <f>'３区分人口'!X86</f>
        <v>33.65542503473538</v>
      </c>
      <c r="E29"/>
      <c r="F29"/>
    </row>
    <row r="30" spans="1:6" ht="15" customHeight="1">
      <c r="A30" s="33" t="s">
        <v>29</v>
      </c>
      <c r="B30" s="34">
        <f>'３区分人口'!R87</f>
        <v>12.190812720848058</v>
      </c>
      <c r="C30" s="34">
        <f>'３区分人口'!U87</f>
        <v>51.13859442481351</v>
      </c>
      <c r="D30" s="34">
        <f>'３区分人口'!X87</f>
        <v>36.67059285433844</v>
      </c>
      <c r="E30"/>
      <c r="F30"/>
    </row>
    <row r="31" spans="1:6" ht="15" customHeight="1">
      <c r="A31" s="33" t="s">
        <v>30</v>
      </c>
      <c r="B31" s="34">
        <f>'３区分人口'!R88</f>
        <v>12.932308601832693</v>
      </c>
      <c r="C31" s="34">
        <f>'３区分人口'!U88</f>
        <v>52.66036062666273</v>
      </c>
      <c r="D31" s="34">
        <f>'３区分人口'!X88</f>
        <v>34.40733077150458</v>
      </c>
      <c r="E31"/>
      <c r="F31"/>
    </row>
    <row r="32" spans="1:6" ht="15" customHeight="1">
      <c r="A32" s="33" t="s">
        <v>31</v>
      </c>
      <c r="B32" s="34">
        <f>'３区分人口'!R89</f>
        <v>11.3551151580075</v>
      </c>
      <c r="C32" s="34">
        <f>'３区分人口'!U89</f>
        <v>53.0690948044992</v>
      </c>
      <c r="D32" s="34">
        <f>'３区分人口'!X89</f>
        <v>35.575790037493306</v>
      </c>
      <c r="E32"/>
      <c r="F32"/>
    </row>
    <row r="33" spans="1:6" ht="15" customHeight="1">
      <c r="A33" s="33" t="s">
        <v>32</v>
      </c>
      <c r="B33" s="34">
        <f>'３区分人口'!R90</f>
        <v>8.874769419963107</v>
      </c>
      <c r="C33" s="34">
        <f>'３区分人口'!U90</f>
        <v>53.45357655257225</v>
      </c>
      <c r="D33" s="34">
        <f>'３区分人口'!X90</f>
        <v>37.67165402746465</v>
      </c>
      <c r="E33"/>
      <c r="F33"/>
    </row>
    <row r="34" spans="1:6" ht="15" customHeight="1">
      <c r="A34" s="33" t="s">
        <v>33</v>
      </c>
      <c r="B34" s="34">
        <f>'３区分人口'!R91</f>
        <v>12.63157004550511</v>
      </c>
      <c r="C34" s="34">
        <f>'３区分人口'!U91</f>
        <v>54.28300811926814</v>
      </c>
      <c r="D34" s="34">
        <f>'３区分人口'!X91</f>
        <v>33.085421835226754</v>
      </c>
      <c r="E34"/>
      <c r="F34"/>
    </row>
  </sheetData>
  <sheetProtection/>
  <printOptions horizontalCentered="1" vertic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2"/>
  <headerFooter alignWithMargins="0">
    <oddHeader>&amp;L&amp;"ＭＳ Ｐゴシック,太字"5-3年齢区分グラフ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1"/>
  <sheetViews>
    <sheetView zoomScalePageLayoutView="0" workbookViewId="0" topLeftCell="A7">
      <selection activeCell="F84" sqref="F84"/>
    </sheetView>
  </sheetViews>
  <sheetFormatPr defaultColWidth="9.00390625" defaultRowHeight="13.5"/>
  <sheetData>
    <row r="2" ht="13.5">
      <c r="C2" t="s">
        <v>0</v>
      </c>
    </row>
    <row r="3" spans="3:6" ht="13.5">
      <c r="C3" t="s">
        <v>3</v>
      </c>
      <c r="D3" t="s">
        <v>1</v>
      </c>
      <c r="E3" t="s">
        <v>2</v>
      </c>
      <c r="F3" t="s">
        <v>67</v>
      </c>
    </row>
    <row r="4" spans="2:6" ht="13.5">
      <c r="B4" t="s">
        <v>26</v>
      </c>
      <c r="C4">
        <v>107030</v>
      </c>
      <c r="D4">
        <v>51114</v>
      </c>
      <c r="E4">
        <v>55916</v>
      </c>
      <c r="F4" s="38">
        <f>+D4/E4</f>
        <v>0.914121181772659</v>
      </c>
    </row>
    <row r="5" spans="1:6" ht="13.5">
      <c r="A5" t="s">
        <v>24</v>
      </c>
      <c r="B5" t="s">
        <v>27</v>
      </c>
      <c r="C5">
        <v>65261</v>
      </c>
      <c r="D5">
        <v>31133</v>
      </c>
      <c r="E5">
        <v>34128</v>
      </c>
      <c r="F5" s="38">
        <f aca="true" t="shared" si="0" ref="F5:F68">+D5/E5</f>
        <v>0.9122421472105017</v>
      </c>
    </row>
    <row r="6" spans="1:6" ht="13.5">
      <c r="A6" t="s">
        <v>25</v>
      </c>
      <c r="B6" t="s">
        <v>28</v>
      </c>
      <c r="C6">
        <v>8886</v>
      </c>
      <c r="D6">
        <v>4327</v>
      </c>
      <c r="E6">
        <v>4559</v>
      </c>
      <c r="F6" s="38">
        <f t="shared" si="0"/>
        <v>0.9491116472910726</v>
      </c>
    </row>
    <row r="7" spans="2:6" ht="13.5">
      <c r="B7" t="s">
        <v>29</v>
      </c>
      <c r="C7">
        <v>6148</v>
      </c>
      <c r="D7">
        <v>2910</v>
      </c>
      <c r="E7">
        <v>3238</v>
      </c>
      <c r="F7" s="38">
        <f t="shared" si="0"/>
        <v>0.8987029030265596</v>
      </c>
    </row>
    <row r="8" spans="2:6" ht="13.5">
      <c r="B8" t="s">
        <v>30</v>
      </c>
      <c r="C8">
        <v>8182</v>
      </c>
      <c r="D8">
        <v>3912</v>
      </c>
      <c r="E8">
        <v>4270</v>
      </c>
      <c r="F8" s="38">
        <f t="shared" si="0"/>
        <v>0.9161592505854801</v>
      </c>
    </row>
    <row r="9" spans="2:6" ht="13.5">
      <c r="B9" t="s">
        <v>31</v>
      </c>
      <c r="C9">
        <v>10768</v>
      </c>
      <c r="D9">
        <v>5132</v>
      </c>
      <c r="E9">
        <v>5636</v>
      </c>
      <c r="F9" s="38">
        <f t="shared" si="0"/>
        <v>0.9105748757984387</v>
      </c>
    </row>
    <row r="10" spans="2:6" ht="13.5">
      <c r="B10" t="s">
        <v>32</v>
      </c>
      <c r="C10">
        <v>7785</v>
      </c>
      <c r="D10">
        <v>3700</v>
      </c>
      <c r="E10">
        <v>4085</v>
      </c>
      <c r="F10" s="38">
        <f t="shared" si="0"/>
        <v>0.9057527539779682</v>
      </c>
    </row>
    <row r="11" spans="2:6" ht="13.5">
      <c r="B11" t="s">
        <v>33</v>
      </c>
      <c r="C11">
        <v>1570245</v>
      </c>
      <c r="D11">
        <v>747971</v>
      </c>
      <c r="E11">
        <v>822274</v>
      </c>
      <c r="F11" s="38">
        <f t="shared" si="0"/>
        <v>0.9096371769021032</v>
      </c>
    </row>
    <row r="12" spans="2:6" ht="13.5">
      <c r="B12" t="s">
        <v>26</v>
      </c>
      <c r="C12">
        <v>114822</v>
      </c>
      <c r="D12">
        <v>54956</v>
      </c>
      <c r="E12">
        <v>59866</v>
      </c>
      <c r="F12" s="38">
        <f t="shared" si="0"/>
        <v>0.9179834964754618</v>
      </c>
    </row>
    <row r="13" spans="1:6" ht="13.5">
      <c r="A13" t="s">
        <v>24</v>
      </c>
      <c r="B13" t="s">
        <v>27</v>
      </c>
      <c r="C13">
        <v>73341</v>
      </c>
      <c r="D13">
        <v>35145</v>
      </c>
      <c r="E13">
        <v>38196</v>
      </c>
      <c r="F13" s="38">
        <f t="shared" si="0"/>
        <v>0.9201225259189444</v>
      </c>
    </row>
    <row r="14" spans="1:6" ht="13.5">
      <c r="A14" t="s">
        <v>34</v>
      </c>
      <c r="B14" t="s">
        <v>28</v>
      </c>
      <c r="C14">
        <v>9426</v>
      </c>
      <c r="D14">
        <v>4574</v>
      </c>
      <c r="E14">
        <v>4852</v>
      </c>
      <c r="F14" s="38">
        <f t="shared" si="0"/>
        <v>0.9427040395713108</v>
      </c>
    </row>
    <row r="15" spans="2:6" ht="13.5">
      <c r="B15" t="s">
        <v>29</v>
      </c>
      <c r="C15">
        <v>5842</v>
      </c>
      <c r="D15">
        <v>2798</v>
      </c>
      <c r="E15">
        <v>3044</v>
      </c>
      <c r="F15" s="38">
        <f t="shared" si="0"/>
        <v>0.919185282522996</v>
      </c>
    </row>
    <row r="16" spans="2:6" ht="13.5">
      <c r="B16" t="s">
        <v>30</v>
      </c>
      <c r="C16">
        <v>7978</v>
      </c>
      <c r="D16">
        <v>3809</v>
      </c>
      <c r="E16">
        <v>4169</v>
      </c>
      <c r="F16" s="38">
        <f t="shared" si="0"/>
        <v>0.9136483569201247</v>
      </c>
    </row>
    <row r="17" spans="2:6" ht="13.5">
      <c r="B17" t="s">
        <v>31</v>
      </c>
      <c r="C17">
        <v>10645</v>
      </c>
      <c r="D17">
        <v>5095</v>
      </c>
      <c r="E17">
        <v>5550</v>
      </c>
      <c r="F17" s="38">
        <f t="shared" si="0"/>
        <v>0.918018018018018</v>
      </c>
    </row>
    <row r="18" spans="2:6" ht="13.5">
      <c r="B18" t="s">
        <v>32</v>
      </c>
      <c r="C18">
        <v>7590</v>
      </c>
      <c r="D18">
        <v>3535</v>
      </c>
      <c r="E18">
        <v>4055</v>
      </c>
      <c r="F18" s="38">
        <f t="shared" si="0"/>
        <v>0.8717632552404438</v>
      </c>
    </row>
    <row r="19" spans="2:6" ht="13.5">
      <c r="B19" t="s">
        <v>33</v>
      </c>
      <c r="C19">
        <v>1571912</v>
      </c>
      <c r="D19">
        <v>750418</v>
      </c>
      <c r="E19">
        <v>821494</v>
      </c>
      <c r="F19" s="38">
        <f t="shared" si="0"/>
        <v>0.913479587191142</v>
      </c>
    </row>
    <row r="20" spans="2:6" ht="13.5">
      <c r="B20" t="s">
        <v>26</v>
      </c>
      <c r="C20">
        <v>127339</v>
      </c>
      <c r="D20">
        <v>60962</v>
      </c>
      <c r="E20">
        <v>66377</v>
      </c>
      <c r="F20" s="38">
        <f t="shared" si="0"/>
        <v>0.918420537234283</v>
      </c>
    </row>
    <row r="21" spans="1:6" ht="13.5">
      <c r="A21" t="s">
        <v>24</v>
      </c>
      <c r="B21" t="s">
        <v>27</v>
      </c>
      <c r="C21">
        <v>83723</v>
      </c>
      <c r="D21">
        <v>40159</v>
      </c>
      <c r="E21">
        <v>43564</v>
      </c>
      <c r="F21" s="38">
        <f t="shared" si="0"/>
        <v>0.9218391332292719</v>
      </c>
    </row>
    <row r="22" spans="1:6" ht="13.5">
      <c r="A22" t="s">
        <v>35</v>
      </c>
      <c r="B22" t="s">
        <v>28</v>
      </c>
      <c r="C22">
        <v>11531</v>
      </c>
      <c r="D22">
        <v>5637</v>
      </c>
      <c r="E22">
        <v>5894</v>
      </c>
      <c r="F22" s="38">
        <f t="shared" si="0"/>
        <v>0.9563963352561927</v>
      </c>
    </row>
    <row r="23" spans="2:6" ht="13.5">
      <c r="B23" t="s">
        <v>29</v>
      </c>
      <c r="C23">
        <v>5838</v>
      </c>
      <c r="D23">
        <v>2782</v>
      </c>
      <c r="E23">
        <v>3056</v>
      </c>
      <c r="F23" s="38">
        <f t="shared" si="0"/>
        <v>0.9103403141361257</v>
      </c>
    </row>
    <row r="24" spans="2:6" ht="13.5">
      <c r="B24" t="s">
        <v>30</v>
      </c>
      <c r="C24">
        <v>8073</v>
      </c>
      <c r="D24">
        <v>3871</v>
      </c>
      <c r="E24">
        <v>4202</v>
      </c>
      <c r="F24" s="38">
        <f t="shared" si="0"/>
        <v>0.9212279866730129</v>
      </c>
    </row>
    <row r="25" spans="2:6" ht="13.5">
      <c r="B25" t="s">
        <v>31</v>
      </c>
      <c r="C25">
        <v>10801</v>
      </c>
      <c r="D25">
        <v>5135</v>
      </c>
      <c r="E25">
        <v>5666</v>
      </c>
      <c r="F25" s="38">
        <f t="shared" si="0"/>
        <v>0.9062830921284857</v>
      </c>
    </row>
    <row r="26" spans="2:6" ht="13.5">
      <c r="B26" t="s">
        <v>32</v>
      </c>
      <c r="C26">
        <v>7373</v>
      </c>
      <c r="D26">
        <v>3378</v>
      </c>
      <c r="E26">
        <v>3995</v>
      </c>
      <c r="F26" s="38">
        <f t="shared" si="0"/>
        <v>0.8455569461827284</v>
      </c>
    </row>
    <row r="27" spans="2:6" ht="13.5">
      <c r="B27" t="s">
        <v>33</v>
      </c>
      <c r="C27">
        <v>1590564</v>
      </c>
      <c r="D27">
        <v>758374</v>
      </c>
      <c r="E27">
        <v>832190</v>
      </c>
      <c r="F27" s="38">
        <f t="shared" si="0"/>
        <v>0.9112991023684495</v>
      </c>
    </row>
    <row r="28" spans="2:6" ht="13.5">
      <c r="B28" t="s">
        <v>26</v>
      </c>
      <c r="C28">
        <v>134804</v>
      </c>
      <c r="D28">
        <v>64319</v>
      </c>
      <c r="E28">
        <v>70485</v>
      </c>
      <c r="F28" s="38">
        <f t="shared" si="0"/>
        <v>0.9125203944101582</v>
      </c>
    </row>
    <row r="29" spans="1:6" ht="13.5">
      <c r="A29" t="s">
        <v>24</v>
      </c>
      <c r="B29" t="s">
        <v>27</v>
      </c>
      <c r="C29">
        <v>88376</v>
      </c>
      <c r="D29">
        <v>42216</v>
      </c>
      <c r="E29">
        <v>46160</v>
      </c>
      <c r="F29" s="38">
        <f t="shared" si="0"/>
        <v>0.9145580589254766</v>
      </c>
    </row>
    <row r="30" spans="1:6" ht="13.5">
      <c r="A30" t="s">
        <v>36</v>
      </c>
      <c r="B30" t="s">
        <v>28</v>
      </c>
      <c r="C30">
        <v>14122</v>
      </c>
      <c r="D30">
        <v>6773</v>
      </c>
      <c r="E30">
        <v>7349</v>
      </c>
      <c r="F30" s="38">
        <f t="shared" si="0"/>
        <v>0.921621989386311</v>
      </c>
    </row>
    <row r="31" spans="2:6" ht="13.5">
      <c r="B31" t="s">
        <v>29</v>
      </c>
      <c r="C31">
        <v>6038</v>
      </c>
      <c r="D31">
        <v>2907</v>
      </c>
      <c r="E31">
        <v>3131</v>
      </c>
      <c r="F31" s="38">
        <f t="shared" si="0"/>
        <v>0.9284573618652188</v>
      </c>
    </row>
    <row r="32" spans="2:6" ht="13.5">
      <c r="B32" t="s">
        <v>30</v>
      </c>
      <c r="C32">
        <v>8310</v>
      </c>
      <c r="D32">
        <v>4014</v>
      </c>
      <c r="E32">
        <v>4296</v>
      </c>
      <c r="F32" s="38">
        <f t="shared" si="0"/>
        <v>0.9343575418994413</v>
      </c>
    </row>
    <row r="33" spans="2:6" ht="13.5">
      <c r="B33" t="s">
        <v>31</v>
      </c>
      <c r="C33">
        <v>10773</v>
      </c>
      <c r="D33">
        <v>5087</v>
      </c>
      <c r="E33">
        <v>5686</v>
      </c>
      <c r="F33" s="38">
        <f t="shared" si="0"/>
        <v>0.8946535349982413</v>
      </c>
    </row>
    <row r="34" spans="2:6" ht="13.5">
      <c r="B34" t="s">
        <v>32</v>
      </c>
      <c r="C34">
        <v>7185</v>
      </c>
      <c r="D34">
        <v>3322</v>
      </c>
      <c r="E34">
        <v>3863</v>
      </c>
      <c r="F34" s="38">
        <f t="shared" si="0"/>
        <v>0.8599534040900855</v>
      </c>
    </row>
    <row r="35" spans="2:6" ht="13.5">
      <c r="B35" t="s">
        <v>33</v>
      </c>
      <c r="C35">
        <v>1593968</v>
      </c>
      <c r="D35">
        <v>757617</v>
      </c>
      <c r="E35">
        <v>836351</v>
      </c>
      <c r="F35" s="38">
        <f t="shared" si="0"/>
        <v>0.9058600994080237</v>
      </c>
    </row>
    <row r="36" spans="2:6" ht="13.5">
      <c r="B36" t="s">
        <v>26</v>
      </c>
      <c r="C36">
        <v>138918</v>
      </c>
      <c r="D36">
        <v>65846</v>
      </c>
      <c r="E36">
        <v>73072</v>
      </c>
      <c r="F36" s="38">
        <f t="shared" si="0"/>
        <v>0.9011112327567331</v>
      </c>
    </row>
    <row r="37" spans="1:6" ht="13.5">
      <c r="A37" t="s">
        <v>37</v>
      </c>
      <c r="B37" t="s">
        <v>27</v>
      </c>
      <c r="C37">
        <v>90683</v>
      </c>
      <c r="D37">
        <v>43102</v>
      </c>
      <c r="E37">
        <v>47581</v>
      </c>
      <c r="F37" s="38">
        <f t="shared" si="0"/>
        <v>0.9058657867636242</v>
      </c>
    </row>
    <row r="38" spans="1:6" ht="13.5">
      <c r="A38" t="s">
        <v>38</v>
      </c>
      <c r="B38" t="s">
        <v>28</v>
      </c>
      <c r="C38">
        <v>16381</v>
      </c>
      <c r="D38">
        <v>7749</v>
      </c>
      <c r="E38">
        <v>8632</v>
      </c>
      <c r="F38" s="38">
        <f t="shared" si="0"/>
        <v>0.8977062094531975</v>
      </c>
    </row>
    <row r="39" spans="2:6" ht="13.5">
      <c r="B39" t="s">
        <v>29</v>
      </c>
      <c r="C39">
        <v>6231</v>
      </c>
      <c r="D39">
        <v>2962</v>
      </c>
      <c r="E39">
        <v>3269</v>
      </c>
      <c r="F39" s="38">
        <f t="shared" si="0"/>
        <v>0.906087488528602</v>
      </c>
    </row>
    <row r="40" spans="2:6" ht="13.5">
      <c r="B40" t="s">
        <v>30</v>
      </c>
      <c r="C40">
        <v>8123</v>
      </c>
      <c r="D40">
        <v>3902</v>
      </c>
      <c r="E40">
        <v>4221</v>
      </c>
      <c r="F40" s="38">
        <f t="shared" si="0"/>
        <v>0.9244254915896707</v>
      </c>
    </row>
    <row r="41" spans="2:6" ht="13.5">
      <c r="B41" t="s">
        <v>31</v>
      </c>
      <c r="C41">
        <v>10573</v>
      </c>
      <c r="D41">
        <v>5003</v>
      </c>
      <c r="E41">
        <v>5570</v>
      </c>
      <c r="F41" s="38">
        <f t="shared" si="0"/>
        <v>0.8982046678635548</v>
      </c>
    </row>
    <row r="42" spans="2:6" ht="13.5">
      <c r="B42" t="s">
        <v>32</v>
      </c>
      <c r="C42">
        <v>6927</v>
      </c>
      <c r="D42">
        <v>3128</v>
      </c>
      <c r="E42">
        <v>3799</v>
      </c>
      <c r="F42" s="38">
        <f t="shared" si="0"/>
        <v>0.8233745722558568</v>
      </c>
    </row>
    <row r="43" spans="2:6" ht="13.5">
      <c r="B43" t="s">
        <v>33</v>
      </c>
      <c r="C43">
        <v>1562959</v>
      </c>
      <c r="D43">
        <v>736729</v>
      </c>
      <c r="E43">
        <v>826230</v>
      </c>
      <c r="F43" s="38">
        <f t="shared" si="0"/>
        <v>0.8916754414630309</v>
      </c>
    </row>
    <row r="44" spans="2:6" ht="13.5">
      <c r="B44" t="s">
        <v>26</v>
      </c>
      <c r="C44">
        <v>142517</v>
      </c>
      <c r="D44">
        <v>67203</v>
      </c>
      <c r="E44">
        <v>75314</v>
      </c>
      <c r="F44" s="38">
        <f t="shared" si="0"/>
        <v>0.8923042196669941</v>
      </c>
    </row>
    <row r="45" spans="1:6" ht="13.5">
      <c r="A45" t="s">
        <v>37</v>
      </c>
      <c r="B45" t="s">
        <v>27</v>
      </c>
      <c r="C45">
        <v>93058</v>
      </c>
      <c r="D45">
        <v>43998</v>
      </c>
      <c r="E45">
        <v>49060</v>
      </c>
      <c r="F45" s="38">
        <f t="shared" si="0"/>
        <v>0.8968202201386057</v>
      </c>
    </row>
    <row r="46" spans="1:6" ht="13.5">
      <c r="A46" t="s">
        <v>39</v>
      </c>
      <c r="B46" t="s">
        <v>28</v>
      </c>
      <c r="C46">
        <v>17275</v>
      </c>
      <c r="D46">
        <v>8114</v>
      </c>
      <c r="E46">
        <v>9161</v>
      </c>
      <c r="F46" s="38">
        <f t="shared" si="0"/>
        <v>0.8857111669031765</v>
      </c>
    </row>
    <row r="47" spans="2:6" ht="13.5">
      <c r="B47" t="s">
        <v>29</v>
      </c>
      <c r="C47">
        <v>6279</v>
      </c>
      <c r="D47">
        <v>2963</v>
      </c>
      <c r="E47">
        <v>3316</v>
      </c>
      <c r="F47" s="38">
        <f t="shared" si="0"/>
        <v>0.893546441495778</v>
      </c>
    </row>
    <row r="48" spans="2:6" ht="13.5">
      <c r="B48" t="s">
        <v>30</v>
      </c>
      <c r="C48">
        <v>8111</v>
      </c>
      <c r="D48">
        <v>3847</v>
      </c>
      <c r="E48">
        <v>4264</v>
      </c>
      <c r="F48" s="38">
        <f t="shared" si="0"/>
        <v>0.9022045028142589</v>
      </c>
    </row>
    <row r="49" spans="2:6" ht="13.5">
      <c r="B49" t="s">
        <v>31</v>
      </c>
      <c r="C49">
        <v>10997</v>
      </c>
      <c r="D49">
        <v>5236</v>
      </c>
      <c r="E49">
        <v>5761</v>
      </c>
      <c r="F49" s="38">
        <f t="shared" si="0"/>
        <v>0.9088699878493317</v>
      </c>
    </row>
    <row r="50" spans="2:6" ht="13.5">
      <c r="B50" t="s">
        <v>32</v>
      </c>
      <c r="C50">
        <v>6797</v>
      </c>
      <c r="D50">
        <v>3045</v>
      </c>
      <c r="E50">
        <v>3752</v>
      </c>
      <c r="F50" s="38">
        <f t="shared" si="0"/>
        <v>0.8115671641791045</v>
      </c>
    </row>
    <row r="51" spans="2:6" ht="13.5">
      <c r="B51" t="s">
        <v>33</v>
      </c>
      <c r="C51">
        <v>1544934</v>
      </c>
      <c r="D51">
        <v>726894</v>
      </c>
      <c r="E51">
        <v>818040</v>
      </c>
      <c r="F51" s="38">
        <f t="shared" si="0"/>
        <v>0.8885800205368931</v>
      </c>
    </row>
    <row r="52" spans="2:6" ht="13.5">
      <c r="B52" t="s">
        <v>26</v>
      </c>
      <c r="C52">
        <v>144299</v>
      </c>
      <c r="D52">
        <v>68149</v>
      </c>
      <c r="E52">
        <v>76150</v>
      </c>
      <c r="F52" s="38">
        <f t="shared" si="0"/>
        <v>0.8949310571240972</v>
      </c>
    </row>
    <row r="53" spans="1:6" ht="13.5">
      <c r="A53" t="s">
        <v>37</v>
      </c>
      <c r="B53" t="s">
        <v>27</v>
      </c>
      <c r="C53">
        <v>95182</v>
      </c>
      <c r="D53">
        <v>45228</v>
      </c>
      <c r="E53">
        <v>49954</v>
      </c>
      <c r="F53" s="38">
        <f t="shared" si="0"/>
        <v>0.9053929615246026</v>
      </c>
    </row>
    <row r="54" spans="1:6" ht="13.5">
      <c r="A54" t="s">
        <v>40</v>
      </c>
      <c r="B54" t="s">
        <v>28</v>
      </c>
      <c r="C54">
        <v>17056</v>
      </c>
      <c r="D54">
        <v>7947</v>
      </c>
      <c r="E54">
        <v>9109</v>
      </c>
      <c r="F54" s="38">
        <f t="shared" si="0"/>
        <v>0.8724338566253156</v>
      </c>
    </row>
    <row r="55" spans="2:6" ht="13.5">
      <c r="B55" t="s">
        <v>29</v>
      </c>
      <c r="C55">
        <v>6259</v>
      </c>
      <c r="D55">
        <v>2951</v>
      </c>
      <c r="E55">
        <v>3308</v>
      </c>
      <c r="F55" s="38">
        <f t="shared" si="0"/>
        <v>0.8920798065296252</v>
      </c>
    </row>
    <row r="56" spans="2:6" ht="13.5">
      <c r="B56" t="s">
        <v>30</v>
      </c>
      <c r="C56">
        <v>8034</v>
      </c>
      <c r="D56">
        <v>3794</v>
      </c>
      <c r="E56">
        <v>4240</v>
      </c>
      <c r="F56" s="38">
        <f t="shared" si="0"/>
        <v>0.894811320754717</v>
      </c>
    </row>
    <row r="57" spans="2:6" ht="13.5">
      <c r="B57" t="s">
        <v>31</v>
      </c>
      <c r="C57">
        <v>11092</v>
      </c>
      <c r="D57">
        <v>5252</v>
      </c>
      <c r="E57">
        <v>5840</v>
      </c>
      <c r="F57" s="38">
        <f t="shared" si="0"/>
        <v>0.8993150684931507</v>
      </c>
    </row>
    <row r="58" spans="2:6" ht="13.5">
      <c r="B58" t="s">
        <v>32</v>
      </c>
      <c r="C58">
        <v>6676</v>
      </c>
      <c r="D58">
        <v>2977</v>
      </c>
      <c r="E58">
        <v>3699</v>
      </c>
      <c r="F58" s="38">
        <f t="shared" si="0"/>
        <v>0.8048121113814545</v>
      </c>
    </row>
    <row r="59" spans="2:6" ht="13.5">
      <c r="B59" t="s">
        <v>33</v>
      </c>
      <c r="C59">
        <v>1516523</v>
      </c>
      <c r="D59">
        <v>712346</v>
      </c>
      <c r="E59">
        <v>804177</v>
      </c>
      <c r="F59" s="38">
        <f t="shared" si="0"/>
        <v>0.8858074777070222</v>
      </c>
    </row>
    <row r="60" spans="2:6" ht="13.5">
      <c r="B60" t="s">
        <v>26</v>
      </c>
      <c r="C60">
        <v>144034</v>
      </c>
      <c r="D60">
        <v>68154</v>
      </c>
      <c r="E60">
        <v>75880</v>
      </c>
      <c r="F60" s="38">
        <f t="shared" si="0"/>
        <v>0.8981813389562467</v>
      </c>
    </row>
    <row r="61" spans="1:6" ht="13.5">
      <c r="A61" t="s">
        <v>37</v>
      </c>
      <c r="B61" t="s">
        <v>27</v>
      </c>
      <c r="C61">
        <v>95937</v>
      </c>
      <c r="D61">
        <v>45729</v>
      </c>
      <c r="E61">
        <v>50208</v>
      </c>
      <c r="F61" s="38">
        <f t="shared" si="0"/>
        <v>0.9107911089866156</v>
      </c>
    </row>
    <row r="62" spans="1:6" ht="13.5">
      <c r="A62" t="s">
        <v>48</v>
      </c>
      <c r="B62" t="s">
        <v>28</v>
      </c>
      <c r="C62">
        <v>16969</v>
      </c>
      <c r="D62">
        <v>7924</v>
      </c>
      <c r="E62">
        <v>9045</v>
      </c>
      <c r="F62" s="38">
        <f t="shared" si="0"/>
        <v>0.8760641238253178</v>
      </c>
    </row>
    <row r="63" spans="2:6" ht="13.5">
      <c r="B63" t="s">
        <v>29</v>
      </c>
      <c r="C63">
        <v>6002</v>
      </c>
      <c r="D63">
        <v>2823</v>
      </c>
      <c r="E63">
        <v>3179</v>
      </c>
      <c r="F63" s="38">
        <f t="shared" si="0"/>
        <v>0.8880150990877634</v>
      </c>
    </row>
    <row r="64" spans="2:6" ht="13.5">
      <c r="B64" t="s">
        <v>30</v>
      </c>
      <c r="C64">
        <v>7900</v>
      </c>
      <c r="D64">
        <v>3699</v>
      </c>
      <c r="E64">
        <v>4201</v>
      </c>
      <c r="F64" s="38">
        <f t="shared" si="0"/>
        <v>0.8805046417519639</v>
      </c>
    </row>
    <row r="65" spans="2:6" ht="13.5">
      <c r="B65" t="s">
        <v>31</v>
      </c>
      <c r="C65">
        <v>10801</v>
      </c>
      <c r="D65">
        <v>5068</v>
      </c>
      <c r="E65">
        <v>5733</v>
      </c>
      <c r="F65" s="38">
        <f t="shared" si="0"/>
        <v>0.884004884004884</v>
      </c>
    </row>
    <row r="66" spans="2:6" ht="13.5">
      <c r="B66" t="s">
        <v>32</v>
      </c>
      <c r="C66">
        <v>6425</v>
      </c>
      <c r="D66">
        <v>2911</v>
      </c>
      <c r="E66">
        <v>3514</v>
      </c>
      <c r="F66" s="38">
        <f t="shared" si="0"/>
        <v>0.8284006829823563</v>
      </c>
    </row>
    <row r="67" spans="2:6" ht="13.5">
      <c r="B67" t="s">
        <v>33</v>
      </c>
      <c r="C67">
        <v>1478632</v>
      </c>
      <c r="D67">
        <v>691444</v>
      </c>
      <c r="E67">
        <v>787188</v>
      </c>
      <c r="F67" s="38">
        <f t="shared" si="0"/>
        <v>0.8783721296564481</v>
      </c>
    </row>
    <row r="68" spans="2:6" ht="13.5">
      <c r="B68" t="s">
        <v>26</v>
      </c>
      <c r="C68">
        <v>140752</v>
      </c>
      <c r="D68">
        <v>66192</v>
      </c>
      <c r="E68">
        <v>74560</v>
      </c>
      <c r="F68" s="38">
        <f t="shared" si="0"/>
        <v>0.8877682403433477</v>
      </c>
    </row>
    <row r="69" spans="1:6" ht="13.5">
      <c r="A69" t="s">
        <v>37</v>
      </c>
      <c r="B69" t="s">
        <v>27</v>
      </c>
      <c r="C69">
        <v>94429</v>
      </c>
      <c r="D69">
        <v>44678</v>
      </c>
      <c r="E69">
        <v>49751</v>
      </c>
      <c r="F69" s="38">
        <f aca="true" t="shared" si="1" ref="F69:F91">+D69/E69</f>
        <v>0.8980322003577818</v>
      </c>
    </row>
    <row r="70" spans="1:6" ht="13.5">
      <c r="A70" t="s">
        <v>49</v>
      </c>
      <c r="B70" t="s">
        <v>28</v>
      </c>
      <c r="C70">
        <v>16499</v>
      </c>
      <c r="D70">
        <v>7687</v>
      </c>
      <c r="E70">
        <v>8812</v>
      </c>
      <c r="F70" s="38">
        <f t="shared" si="1"/>
        <v>0.872333182024512</v>
      </c>
    </row>
    <row r="71" spans="2:6" ht="13.5">
      <c r="B71" t="s">
        <v>29</v>
      </c>
      <c r="C71">
        <v>5753</v>
      </c>
      <c r="D71">
        <v>2669</v>
      </c>
      <c r="E71">
        <v>3084</v>
      </c>
      <c r="F71" s="38">
        <f t="shared" si="1"/>
        <v>0.8654345006485085</v>
      </c>
    </row>
    <row r="72" spans="2:6" ht="13.5">
      <c r="B72" t="s">
        <v>30</v>
      </c>
      <c r="C72">
        <v>7639</v>
      </c>
      <c r="D72">
        <v>3606</v>
      </c>
      <c r="E72">
        <v>4033</v>
      </c>
      <c r="F72" s="38">
        <f t="shared" si="1"/>
        <v>0.8941234812794446</v>
      </c>
    </row>
    <row r="73" spans="2:6" ht="13.5">
      <c r="B73" t="s">
        <v>31</v>
      </c>
      <c r="C73">
        <v>10410</v>
      </c>
      <c r="D73">
        <v>4891</v>
      </c>
      <c r="E73">
        <v>5519</v>
      </c>
      <c r="F73" s="38">
        <f t="shared" si="1"/>
        <v>0.8862112701576372</v>
      </c>
    </row>
    <row r="74" spans="2:6" ht="13.5">
      <c r="B74" t="s">
        <v>32</v>
      </c>
      <c r="C74">
        <v>6022</v>
      </c>
      <c r="D74">
        <v>2661</v>
      </c>
      <c r="E74">
        <v>3361</v>
      </c>
      <c r="F74" s="38">
        <f t="shared" si="1"/>
        <v>0.7917286521868492</v>
      </c>
    </row>
    <row r="75" spans="2:6" ht="13.5">
      <c r="B75" t="s">
        <v>33</v>
      </c>
      <c r="C75">
        <v>1426779</v>
      </c>
      <c r="D75">
        <v>665899</v>
      </c>
      <c r="E75">
        <v>760880</v>
      </c>
      <c r="F75" s="38">
        <f t="shared" si="1"/>
        <v>0.8751695405320156</v>
      </c>
    </row>
    <row r="76" spans="2:6" ht="13.5">
      <c r="B76" t="s">
        <v>26</v>
      </c>
      <c r="C76">
        <v>138078</v>
      </c>
      <c r="D76">
        <v>65029</v>
      </c>
      <c r="E76">
        <v>73049</v>
      </c>
      <c r="F76" s="38">
        <f t="shared" si="1"/>
        <v>0.8902106805021287</v>
      </c>
    </row>
    <row r="77" spans="1:6" ht="13.5">
      <c r="A77" t="s">
        <v>37</v>
      </c>
      <c r="B77" t="s">
        <v>27</v>
      </c>
      <c r="C77">
        <v>94011</v>
      </c>
      <c r="D77">
        <v>44559</v>
      </c>
      <c r="E77">
        <v>49452</v>
      </c>
      <c r="F77" s="38">
        <f t="shared" si="1"/>
        <v>0.9010555690366416</v>
      </c>
    </row>
    <row r="78" spans="1:6" ht="13.5">
      <c r="A78" t="s">
        <v>65</v>
      </c>
      <c r="B78" t="s">
        <v>28</v>
      </c>
      <c r="C78">
        <v>16207</v>
      </c>
      <c r="D78">
        <v>7598</v>
      </c>
      <c r="E78">
        <v>8609</v>
      </c>
      <c r="F78" s="38">
        <f t="shared" si="1"/>
        <v>0.8825647578115925</v>
      </c>
    </row>
    <row r="79" spans="2:6" ht="13.5">
      <c r="B79" t="s">
        <v>29</v>
      </c>
      <c r="C79">
        <v>5419</v>
      </c>
      <c r="D79">
        <v>2482</v>
      </c>
      <c r="E79">
        <v>2937</v>
      </c>
      <c r="F79" s="38">
        <f t="shared" si="1"/>
        <v>0.8450800136193395</v>
      </c>
    </row>
    <row r="80" spans="2:6" ht="13.5">
      <c r="B80" t="s">
        <v>30</v>
      </c>
      <c r="C80">
        <v>7116</v>
      </c>
      <c r="D80">
        <v>3354</v>
      </c>
      <c r="E80">
        <v>3762</v>
      </c>
      <c r="F80" s="38">
        <f t="shared" si="1"/>
        <v>0.8915470494417863</v>
      </c>
    </row>
    <row r="81" spans="2:6" ht="13.5">
      <c r="B81" t="s">
        <v>31</v>
      </c>
      <c r="C81">
        <v>9863</v>
      </c>
      <c r="D81">
        <v>4646</v>
      </c>
      <c r="E81">
        <v>5217</v>
      </c>
      <c r="F81" s="38">
        <f t="shared" si="1"/>
        <v>0.8905501245926778</v>
      </c>
    </row>
    <row r="82" spans="2:6" ht="13.5">
      <c r="B82" t="s">
        <v>32</v>
      </c>
      <c r="C82">
        <v>5462</v>
      </c>
      <c r="D82">
        <v>2390</v>
      </c>
      <c r="E82">
        <v>3072</v>
      </c>
      <c r="F82" s="38">
        <f t="shared" si="1"/>
        <v>0.7779947916666666</v>
      </c>
    </row>
    <row r="83" spans="2:6" ht="13.5">
      <c r="B83" t="s">
        <v>33</v>
      </c>
      <c r="C83">
        <v>1377187</v>
      </c>
      <c r="D83">
        <v>645763</v>
      </c>
      <c r="E83">
        <v>731424</v>
      </c>
      <c r="F83" s="38">
        <f t="shared" si="1"/>
        <v>0.8828846195913724</v>
      </c>
    </row>
    <row r="84" spans="2:6" ht="13.5">
      <c r="B84" t="s">
        <v>26</v>
      </c>
      <c r="C84">
        <v>133852</v>
      </c>
      <c r="D84">
        <v>63544</v>
      </c>
      <c r="E84">
        <v>70308</v>
      </c>
      <c r="F84" s="38">
        <f t="shared" si="1"/>
        <v>0.903794731751721</v>
      </c>
    </row>
    <row r="85" spans="1:6" ht="13.5">
      <c r="A85" t="s">
        <v>74</v>
      </c>
      <c r="B85" t="s">
        <v>27</v>
      </c>
      <c r="C85">
        <v>91942</v>
      </c>
      <c r="D85">
        <v>43883</v>
      </c>
      <c r="E85">
        <v>48059</v>
      </c>
      <c r="F85" s="38">
        <f t="shared" si="1"/>
        <v>0.9131068062173578</v>
      </c>
    </row>
    <row r="86" spans="1:6" ht="13.5">
      <c r="A86" t="s">
        <v>38</v>
      </c>
      <c r="B86" t="s">
        <v>28</v>
      </c>
      <c r="C86">
        <v>15835</v>
      </c>
      <c r="D86">
        <v>7493</v>
      </c>
      <c r="E86">
        <v>8342</v>
      </c>
      <c r="F86" s="38">
        <f t="shared" si="1"/>
        <v>0.8982258451210741</v>
      </c>
    </row>
    <row r="87" spans="2:6" ht="13.5">
      <c r="B87" t="s">
        <v>29</v>
      </c>
      <c r="C87">
        <v>5094</v>
      </c>
      <c r="D87">
        <v>2344</v>
      </c>
      <c r="E87">
        <v>2750</v>
      </c>
      <c r="F87" s="38">
        <f t="shared" si="1"/>
        <v>0.8523636363636363</v>
      </c>
    </row>
    <row r="88" spans="2:6" ht="13.5">
      <c r="B88" t="s">
        <v>30</v>
      </c>
      <c r="C88">
        <v>6766</v>
      </c>
      <c r="D88">
        <v>3227</v>
      </c>
      <c r="E88">
        <v>3539</v>
      </c>
      <c r="F88" s="38">
        <f t="shared" si="1"/>
        <v>0.9118395026843741</v>
      </c>
    </row>
    <row r="89" spans="2:6" ht="13.5">
      <c r="B89" t="s">
        <v>31</v>
      </c>
      <c r="C89">
        <v>9336</v>
      </c>
      <c r="D89">
        <v>4455</v>
      </c>
      <c r="E89">
        <v>4881</v>
      </c>
      <c r="F89" s="38">
        <f t="shared" si="1"/>
        <v>0.9127228027043639</v>
      </c>
    </row>
    <row r="90" spans="2:6" ht="13.5">
      <c r="B90" t="s">
        <v>32</v>
      </c>
      <c r="C90">
        <v>4879</v>
      </c>
      <c r="D90">
        <v>2142</v>
      </c>
      <c r="E90">
        <v>2737</v>
      </c>
      <c r="F90" s="38">
        <f t="shared" si="1"/>
        <v>0.782608695652174</v>
      </c>
    </row>
    <row r="91" spans="2:6" ht="13.5">
      <c r="B91" t="s">
        <v>33</v>
      </c>
      <c r="C91">
        <v>1312317</v>
      </c>
      <c r="D91">
        <v>616912</v>
      </c>
      <c r="E91">
        <v>695405</v>
      </c>
      <c r="F91" s="38">
        <f t="shared" si="1"/>
        <v>0.8871262070304355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長子　将士</cp:lastModifiedBy>
  <cp:lastPrinted>2021-12-06T05:23:58Z</cp:lastPrinted>
  <dcterms:created xsi:type="dcterms:W3CDTF">2005-07-05T07:55:23Z</dcterms:created>
  <dcterms:modified xsi:type="dcterms:W3CDTF">2021-12-08T00:39:10Z</dcterms:modified>
  <cp:category/>
  <cp:version/>
  <cp:contentType/>
  <cp:contentStatus/>
</cp:coreProperties>
</file>