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4"/>
  </bookViews>
  <sheets>
    <sheet name="３人口構成" sheetId="1" r:id="rId1"/>
    <sheet name="3-1人口増減" sheetId="2" r:id="rId2"/>
    <sheet name="3-2世帯平均" sheetId="3" r:id="rId3"/>
    <sheet name="3-3人口性比" sheetId="4" r:id="rId4"/>
    <sheet name="3-4人口密度" sheetId="5" r:id="rId5"/>
  </sheets>
  <definedNames>
    <definedName name="_xlnm.Print_Area" localSheetId="1">'3-1人口増減'!$A$1:$S$48</definedName>
  </definedNames>
  <calcPr fullCalcOnLoad="1" refMode="R1C1"/>
</workbook>
</file>

<file path=xl/sharedStrings.xml><?xml version="1.0" encoding="utf-8"?>
<sst xmlns="http://schemas.openxmlformats.org/spreadsheetml/2006/main" count="373" uniqueCount="125">
  <si>
    <t>年次</t>
  </si>
  <si>
    <t>諫早</t>
  </si>
  <si>
    <t>多良見</t>
  </si>
  <si>
    <t>森山</t>
  </si>
  <si>
    <t>飯盛</t>
  </si>
  <si>
    <t>高来</t>
  </si>
  <si>
    <t>小長井</t>
  </si>
  <si>
    <t>昭和</t>
  </si>
  <si>
    <t>平成</t>
  </si>
  <si>
    <t>12年</t>
  </si>
  <si>
    <t>前回人口に対し増減</t>
  </si>
  <si>
    <t>増加率</t>
  </si>
  <si>
    <t>長崎県</t>
  </si>
  <si>
    <t>県増加率</t>
  </si>
  <si>
    <t>30年</t>
  </si>
  <si>
    <t>35年</t>
  </si>
  <si>
    <t>40年</t>
  </si>
  <si>
    <t>45年</t>
  </si>
  <si>
    <t>50年</t>
  </si>
  <si>
    <t>55年</t>
  </si>
  <si>
    <t>60年</t>
  </si>
  <si>
    <t xml:space="preserve"> 2年</t>
  </si>
  <si>
    <t xml:space="preserve"> 7年</t>
  </si>
  <si>
    <t>女性100人に対する男性の数</t>
  </si>
  <si>
    <t>308.68㎡</t>
  </si>
  <si>
    <t>面積計</t>
  </si>
  <si>
    <t>311.88㎡</t>
  </si>
  <si>
    <t>312.54㎡</t>
  </si>
  <si>
    <t>308.68㎡</t>
  </si>
  <si>
    <t>308.96㎡</t>
  </si>
  <si>
    <t>312.28㎡</t>
  </si>
  <si>
    <t>312.40㎡</t>
  </si>
  <si>
    <t>312.78㎡</t>
  </si>
  <si>
    <t>311.91㎡</t>
  </si>
  <si>
    <t>312.17㎡</t>
  </si>
  <si>
    <t>大正</t>
  </si>
  <si>
    <t>昭和</t>
  </si>
  <si>
    <t>25年</t>
  </si>
  <si>
    <t>22年</t>
  </si>
  <si>
    <t>15年</t>
  </si>
  <si>
    <t>14年</t>
  </si>
  <si>
    <t xml:space="preserve"> 9年</t>
  </si>
  <si>
    <t xml:space="preserve"> 5年</t>
  </si>
  <si>
    <t>10年</t>
  </si>
  <si>
    <t>T9年→T14</t>
  </si>
  <si>
    <t>T14→S5</t>
  </si>
  <si>
    <t>S5→S10</t>
  </si>
  <si>
    <t>S10→S15</t>
  </si>
  <si>
    <t>S15→S22</t>
  </si>
  <si>
    <t>S22→S25</t>
  </si>
  <si>
    <t>S25→S30</t>
  </si>
  <si>
    <t>S30→S35</t>
  </si>
  <si>
    <t>S35→S40</t>
  </si>
  <si>
    <t>S40→S45</t>
  </si>
  <si>
    <t>S45→S50</t>
  </si>
  <si>
    <t>S50→S55</t>
  </si>
  <si>
    <t>S55→S60</t>
  </si>
  <si>
    <t>S60→H2</t>
  </si>
  <si>
    <t>H2→H7</t>
  </si>
  <si>
    <t>H7→H12</t>
  </si>
  <si>
    <t>T14</t>
  </si>
  <si>
    <t>S10</t>
  </si>
  <si>
    <t>T9</t>
  </si>
  <si>
    <t>S5</t>
  </si>
  <si>
    <t>S15</t>
  </si>
  <si>
    <t>S22</t>
  </si>
  <si>
    <t>S25</t>
  </si>
  <si>
    <t>S30</t>
  </si>
  <si>
    <t>S35</t>
  </si>
  <si>
    <t>S40</t>
  </si>
  <si>
    <t>S45</t>
  </si>
  <si>
    <t>S50</t>
  </si>
  <si>
    <t>S55</t>
  </si>
  <si>
    <t>S60</t>
  </si>
  <si>
    <t>H2</t>
  </si>
  <si>
    <t>H7</t>
  </si>
  <si>
    <t>H12</t>
  </si>
  <si>
    <t>諫早市</t>
  </si>
  <si>
    <t>諫早地域</t>
  </si>
  <si>
    <t>多良見地域</t>
  </si>
  <si>
    <t>森山地域</t>
  </si>
  <si>
    <t>飯盛地域</t>
  </si>
  <si>
    <t>高来地域</t>
  </si>
  <si>
    <t>小長井地域</t>
  </si>
  <si>
    <t>17年</t>
  </si>
  <si>
    <t>H12→H17</t>
  </si>
  <si>
    <t>H17</t>
  </si>
  <si>
    <t>321.25㎡</t>
  </si>
  <si>
    <t>22年</t>
  </si>
  <si>
    <t>22年</t>
  </si>
  <si>
    <t>H17→H22</t>
  </si>
  <si>
    <t>H22</t>
  </si>
  <si>
    <t>諫早市</t>
  </si>
  <si>
    <t>27年</t>
  </si>
  <si>
    <t>341.79㎡</t>
  </si>
  <si>
    <t>H22→H27</t>
  </si>
  <si>
    <t>H27</t>
  </si>
  <si>
    <t>1世帯当り人員</t>
  </si>
  <si>
    <t>人口密度(１K㎡当り)</t>
  </si>
  <si>
    <t>H27→R2</t>
  </si>
  <si>
    <t>令和</t>
  </si>
  <si>
    <t>27年</t>
  </si>
  <si>
    <t>R2</t>
  </si>
  <si>
    <t>H27</t>
  </si>
  <si>
    <t>9年</t>
  </si>
  <si>
    <t>7年</t>
  </si>
  <si>
    <t>15年</t>
  </si>
  <si>
    <t>22年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</si>
  <si>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</si>
  <si>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</si>
  <si>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</si>
  <si>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</si>
  <si>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</si>
  <si>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</si>
  <si>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</si>
  <si>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</si>
  <si>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17年</t>
  </si>
  <si>
    <t>5年</t>
  </si>
  <si>
    <t>2年</t>
  </si>
  <si>
    <t>→</t>
  </si>
  <si>
    <t>35年</t>
  </si>
  <si>
    <t xml:space="preserve"> 7年</t>
  </si>
  <si>
    <t xml:space="preserve"> 12年</t>
  </si>
  <si>
    <t>17年</t>
  </si>
  <si>
    <t>27年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</si>
</sst>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_ "/>
    <numFmt numFmtId="179" formatCode="0.000%"/>
    <numFmt numFmtId="180" formatCode="0.0_ "/>
    <numFmt numFmtId="181" formatCode="0.0%"/>
    <numFmt numFmtId="182" formatCode="0.0"/>
    <numFmt numFmtId="183" formatCode="0.000"/>
    <numFmt numFmtId="184" formatCode="#,##0.0_ ;[Red]\-#,##0.0\ 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4.5"/>
      <color indexed="8"/>
      <name val="ＭＳ Ｐゴシック"/>
      <family val="3"/>
    </font>
    <font>
      <sz val="13.3"/>
      <color indexed="8"/>
      <name val="ＭＳ Ｐゴシック"/>
      <family val="3"/>
    </font>
    <font>
      <sz val="10.1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5"/>
      <color indexed="8"/>
      <name val="ＭＳ Ｐゴシック"/>
      <family val="3"/>
    </font>
    <font>
      <sz val="17.75"/>
      <color indexed="8"/>
      <name val="ＭＳ Ｐゴシック"/>
      <family val="3"/>
    </font>
    <font>
      <sz val="15.7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43" applyAlignment="1" applyProtection="1">
      <alignment/>
      <protection/>
    </xf>
    <xf numFmtId="38" fontId="0" fillId="0" borderId="10" xfId="49" applyFont="1" applyBorder="1" applyAlignment="1">
      <alignment/>
    </xf>
    <xf numFmtId="176" fontId="0" fillId="0" borderId="10" xfId="49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3" xfId="0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176" fontId="5" fillId="0" borderId="10" xfId="49" applyNumberFormat="1" applyFont="1" applyBorder="1" applyAlignment="1">
      <alignment/>
    </xf>
    <xf numFmtId="38" fontId="5" fillId="0" borderId="10" xfId="49" applyFont="1" applyBorder="1" applyAlignment="1">
      <alignment/>
    </xf>
    <xf numFmtId="0" fontId="0" fillId="0" borderId="10" xfId="0" applyFill="1" applyBorder="1" applyAlignment="1">
      <alignment/>
    </xf>
    <xf numFmtId="38" fontId="0" fillId="0" borderId="10" xfId="49" applyFont="1" applyFill="1" applyBorder="1" applyAlignment="1">
      <alignment/>
    </xf>
    <xf numFmtId="181" fontId="0" fillId="34" borderId="10" xfId="0" applyNumberFormat="1" applyFill="1" applyBorder="1" applyAlignment="1">
      <alignment/>
    </xf>
    <xf numFmtId="0" fontId="0" fillId="33" borderId="13" xfId="0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82" fontId="0" fillId="0" borderId="10" xfId="0" applyNumberForma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0" fontId="0" fillId="0" borderId="10" xfId="0" applyBorder="1" applyAlignment="1">
      <alignment/>
    </xf>
    <xf numFmtId="181" fontId="0" fillId="0" borderId="10" xfId="0" applyNumberFormat="1" applyFill="1" applyBorder="1" applyAlignment="1">
      <alignment vertical="center"/>
    </xf>
    <xf numFmtId="181" fontId="4" fillId="0" borderId="10" xfId="49" applyNumberFormat="1" applyFont="1" applyBorder="1" applyAlignment="1">
      <alignment/>
    </xf>
    <xf numFmtId="0" fontId="0" fillId="33" borderId="10" xfId="0" applyFill="1" applyBorder="1" applyAlignment="1">
      <alignment vertical="center"/>
    </xf>
    <xf numFmtId="0" fontId="5" fillId="35" borderId="10" xfId="0" applyFont="1" applyFill="1" applyBorder="1" applyAlignment="1">
      <alignment horizontal="center" shrinkToFit="1"/>
    </xf>
    <xf numFmtId="0" fontId="0" fillId="35" borderId="10" xfId="0" applyFill="1" applyBorder="1" applyAlignment="1">
      <alignment horizontal="center" shrinkToFit="1"/>
    </xf>
    <xf numFmtId="176" fontId="5" fillId="0" borderId="10" xfId="49" applyNumberFormat="1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18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184" fontId="0" fillId="0" borderId="10" xfId="49" applyNumberFormat="1" applyFont="1" applyBorder="1" applyAlignment="1">
      <alignment/>
    </xf>
    <xf numFmtId="0" fontId="0" fillId="33" borderId="11" xfId="0" applyFill="1" applyBorder="1" applyAlignment="1">
      <alignment/>
    </xf>
    <xf numFmtId="0" fontId="5" fillId="0" borderId="10" xfId="0" applyFont="1" applyBorder="1" applyAlignment="1">
      <alignment/>
    </xf>
    <xf numFmtId="0" fontId="0" fillId="33" borderId="14" xfId="0" applyFill="1" applyBorder="1" applyAlignment="1">
      <alignment horizontal="right"/>
    </xf>
    <xf numFmtId="176" fontId="5" fillId="0" borderId="10" xfId="0" applyNumberFormat="1" applyFont="1" applyBorder="1" applyAlignment="1">
      <alignment/>
    </xf>
    <xf numFmtId="18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82" fontId="5" fillId="0" borderId="10" xfId="0" applyNumberFormat="1" applyFont="1" applyBorder="1" applyAlignment="1">
      <alignment/>
    </xf>
    <xf numFmtId="181" fontId="4" fillId="0" borderId="10" xfId="0" applyNumberFormat="1" applyFont="1" applyFill="1" applyBorder="1" applyAlignment="1">
      <alignment/>
    </xf>
    <xf numFmtId="181" fontId="0" fillId="36" borderId="15" xfId="0" applyNumberFormat="1" applyFill="1" applyBorder="1" applyAlignment="1">
      <alignment vertical="center"/>
    </xf>
    <xf numFmtId="38" fontId="5" fillId="36" borderId="10" xfId="49" applyFont="1" applyFill="1" applyBorder="1" applyAlignment="1">
      <alignment/>
    </xf>
    <xf numFmtId="38" fontId="0" fillId="36" borderId="10" xfId="49" applyFont="1" applyFill="1" applyBorder="1" applyAlignment="1">
      <alignment/>
    </xf>
    <xf numFmtId="181" fontId="0" fillId="36" borderId="10" xfId="0" applyNumberFormat="1" applyFill="1" applyBorder="1" applyAlignment="1">
      <alignment/>
    </xf>
    <xf numFmtId="38" fontId="0" fillId="36" borderId="10" xfId="49" applyFont="1" applyFill="1" applyBorder="1" applyAlignment="1">
      <alignment/>
    </xf>
    <xf numFmtId="181" fontId="0" fillId="36" borderId="16" xfId="49" applyNumberFormat="1" applyFont="1" applyFill="1" applyBorder="1" applyAlignment="1">
      <alignment/>
    </xf>
    <xf numFmtId="38" fontId="0" fillId="36" borderId="10" xfId="49" applyFont="1" applyFill="1" applyBorder="1" applyAlignment="1">
      <alignment/>
    </xf>
    <xf numFmtId="181" fontId="0" fillId="36" borderId="10" xfId="49" applyNumberFormat="1" applyFont="1" applyFill="1" applyBorder="1" applyAlignment="1">
      <alignment/>
    </xf>
    <xf numFmtId="181" fontId="4" fillId="36" borderId="16" xfId="49" applyNumberFormat="1" applyFont="1" applyFill="1" applyBorder="1" applyAlignment="1">
      <alignment/>
    </xf>
    <xf numFmtId="181" fontId="4" fillId="36" borderId="17" xfId="49" applyNumberFormat="1" applyFont="1" applyFill="1" applyBorder="1" applyAlignment="1">
      <alignment/>
    </xf>
    <xf numFmtId="38" fontId="5" fillId="36" borderId="18" xfId="49" applyFont="1" applyFill="1" applyBorder="1" applyAlignment="1">
      <alignment/>
    </xf>
    <xf numFmtId="181" fontId="4" fillId="36" borderId="10" xfId="0" applyNumberFormat="1" applyFont="1" applyFill="1" applyBorder="1" applyAlignment="1">
      <alignment/>
    </xf>
    <xf numFmtId="181" fontId="0" fillId="36" borderId="17" xfId="49" applyNumberFormat="1" applyFont="1" applyFill="1" applyBorder="1" applyAlignment="1">
      <alignment/>
    </xf>
    <xf numFmtId="181" fontId="0" fillId="36" borderId="10" xfId="0" applyNumberFormat="1" applyFill="1" applyBorder="1" applyAlignment="1">
      <alignment/>
    </xf>
    <xf numFmtId="38" fontId="0" fillId="36" borderId="10" xfId="49" applyFont="1" applyFill="1" applyBorder="1" applyAlignment="1">
      <alignment/>
    </xf>
    <xf numFmtId="181" fontId="0" fillId="36" borderId="16" xfId="49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40" fontId="5" fillId="36" borderId="10" xfId="49" applyNumberFormat="1" applyFont="1" applyFill="1" applyBorder="1" applyAlignment="1">
      <alignment/>
    </xf>
    <xf numFmtId="40" fontId="0" fillId="36" borderId="10" xfId="49" applyNumberFormat="1" applyFont="1" applyFill="1" applyBorder="1" applyAlignment="1">
      <alignment/>
    </xf>
    <xf numFmtId="40" fontId="0" fillId="36" borderId="10" xfId="49" applyNumberFormat="1" applyFont="1" applyFill="1" applyBorder="1" applyAlignment="1">
      <alignment/>
    </xf>
    <xf numFmtId="40" fontId="5" fillId="36" borderId="19" xfId="49" applyNumberFormat="1" applyFont="1" applyFill="1" applyBorder="1" applyAlignment="1">
      <alignment/>
    </xf>
    <xf numFmtId="40" fontId="0" fillId="36" borderId="19" xfId="49" applyNumberFormat="1" applyFont="1" applyFill="1" applyBorder="1" applyAlignment="1">
      <alignment/>
    </xf>
    <xf numFmtId="182" fontId="0" fillId="36" borderId="10" xfId="0" applyNumberFormat="1" applyFill="1" applyBorder="1" applyAlignment="1">
      <alignment/>
    </xf>
    <xf numFmtId="176" fontId="0" fillId="36" borderId="10" xfId="49" applyNumberFormat="1" applyFont="1" applyFill="1" applyBorder="1" applyAlignment="1">
      <alignment/>
    </xf>
    <xf numFmtId="176" fontId="0" fillId="36" borderId="10" xfId="49" applyNumberFormat="1" applyFont="1" applyFill="1" applyBorder="1" applyAlignment="1">
      <alignment/>
    </xf>
    <xf numFmtId="176" fontId="0" fillId="36" borderId="10" xfId="49" applyNumberFormat="1" applyFont="1" applyFill="1" applyBorder="1" applyAlignment="1">
      <alignment/>
    </xf>
    <xf numFmtId="0" fontId="0" fillId="33" borderId="15" xfId="0" applyFill="1" applyBorder="1" applyAlignment="1">
      <alignment horizontal="right" vertical="center"/>
    </xf>
    <xf numFmtId="0" fontId="0" fillId="33" borderId="16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20" xfId="0" applyFill="1" applyBorder="1" applyAlignment="1">
      <alignment horizontal="center" vertical="center"/>
    </xf>
    <xf numFmtId="0" fontId="0" fillId="33" borderId="20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20" xfId="0" applyFill="1" applyBorder="1" applyAlignment="1">
      <alignment horizontal="right" vertical="center"/>
    </xf>
    <xf numFmtId="0" fontId="0" fillId="33" borderId="22" xfId="0" applyFill="1" applyBorder="1" applyAlignment="1">
      <alignment horizontal="right"/>
    </xf>
    <xf numFmtId="0" fontId="0" fillId="33" borderId="21" xfId="0" applyFill="1" applyBorder="1" applyAlignment="1">
      <alignment/>
    </xf>
    <xf numFmtId="0" fontId="2" fillId="0" borderId="0" xfId="43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33" borderId="23" xfId="0" applyFill="1" applyBorder="1" applyAlignment="1">
      <alignment horizontal="right"/>
    </xf>
    <xf numFmtId="0" fontId="0" fillId="33" borderId="1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9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6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５年後毎の人口増加率の推移</a:t>
            </a:r>
          </a:p>
        </c:rich>
      </c:tx>
      <c:layout>
        <c:manualLayout>
          <c:xMode val="factor"/>
          <c:yMode val="factor"/>
          <c:x val="0.027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65"/>
          <c:h val="0.977"/>
        </c:manualLayout>
      </c:layout>
      <c:lineChart>
        <c:grouping val="standard"/>
        <c:varyColors val="0"/>
        <c:ser>
          <c:idx val="0"/>
          <c:order val="0"/>
          <c:tx>
            <c:strRef>
              <c:f>'3-1人口増減'!$C$4</c:f>
              <c:strCache>
                <c:ptCount val="1"/>
                <c:pt idx="0">
                  <c:v>諫早市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'3-1人口増減'!$B$5:$B$24</c:f>
              <c:strCache/>
            </c:strRef>
          </c:cat>
          <c:val>
            <c:numRef>
              <c:f>'3-1人口増減'!$C$5:$C$24</c:f>
              <c:numCache/>
            </c:numRef>
          </c:val>
          <c:smooth val="0"/>
        </c:ser>
        <c:ser>
          <c:idx val="1"/>
          <c:order val="1"/>
          <c:tx>
            <c:strRef>
              <c:f>'3-1人口増減'!$D$4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'3-1人口増減'!$B$5:$B$24</c:f>
              <c:strCache/>
            </c:strRef>
          </c:cat>
          <c:val>
            <c:numRef>
              <c:f>'3-1人口増減'!$D$5:$D$24</c:f>
              <c:numCache/>
            </c:numRef>
          </c:val>
          <c:smooth val="0"/>
        </c:ser>
        <c:marker val="1"/>
        <c:axId val="25212808"/>
        <c:axId val="25588681"/>
      </c:line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8681"/>
        <c:crosses val="autoZero"/>
        <c:auto val="1"/>
        <c:lblOffset val="100"/>
        <c:tickLblSkip val="1"/>
        <c:noMultiLvlLbl val="0"/>
      </c:catAx>
      <c:valAx>
        <c:axId val="25588681"/>
        <c:scaling>
          <c:orientation val="minMax"/>
          <c:max val="0.5"/>
          <c:min val="-0.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12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075"/>
          <c:y val="0.94"/>
          <c:w val="0.296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前回人口に対しての増減</a:t>
            </a:r>
          </a:p>
        </c:rich>
      </c:tx>
      <c:layout>
        <c:manualLayout>
          <c:xMode val="factor"/>
          <c:yMode val="factor"/>
          <c:x val="0.030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015"/>
          <c:w val="0.97375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'3-1人口増減'!$C$28</c:f>
              <c:strCache>
                <c:ptCount val="1"/>
                <c:pt idx="0">
                  <c:v>諫早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'3-1人口増減'!$B$29:$B$48</c:f>
              <c:strCache/>
            </c:strRef>
          </c:cat>
          <c:val>
            <c:numRef>
              <c:f>'3-1人口増減'!$C$29:$C$48</c:f>
              <c:numCache/>
            </c:numRef>
          </c:val>
          <c:smooth val="0"/>
        </c:ser>
        <c:ser>
          <c:idx val="1"/>
          <c:order val="1"/>
          <c:tx>
            <c:strRef>
              <c:f>'3-1人口増減'!$D$28</c:f>
              <c:strCache>
                <c:ptCount val="1"/>
                <c:pt idx="0">
                  <c:v>多良見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'3-1人口増減'!$B$29:$B$48</c:f>
              <c:strCache/>
            </c:strRef>
          </c:cat>
          <c:val>
            <c:numRef>
              <c:f>'3-1人口増減'!$D$29:$D$48</c:f>
              <c:numCache/>
            </c:numRef>
          </c:val>
          <c:smooth val="0"/>
        </c:ser>
        <c:ser>
          <c:idx val="2"/>
          <c:order val="2"/>
          <c:tx>
            <c:strRef>
              <c:f>'3-1人口増減'!$E$28</c:f>
              <c:strCache>
                <c:ptCount val="1"/>
                <c:pt idx="0">
                  <c:v>森山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'3-1人口増減'!$B$29:$B$48</c:f>
              <c:strCache/>
            </c:strRef>
          </c:cat>
          <c:val>
            <c:numRef>
              <c:f>'3-1人口増減'!$E$29:$E$48</c:f>
              <c:numCache/>
            </c:numRef>
          </c:val>
          <c:smooth val="0"/>
        </c:ser>
        <c:ser>
          <c:idx val="3"/>
          <c:order val="3"/>
          <c:tx>
            <c:strRef>
              <c:f>'3-1人口増減'!$F$28</c:f>
              <c:strCache>
                <c:ptCount val="1"/>
                <c:pt idx="0">
                  <c:v>飯盛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'3-1人口増減'!$B$29:$B$48</c:f>
              <c:strCache/>
            </c:strRef>
          </c:cat>
          <c:val>
            <c:numRef>
              <c:f>'3-1人口増減'!$F$29:$F$48</c:f>
              <c:numCache/>
            </c:numRef>
          </c:val>
          <c:smooth val="0"/>
        </c:ser>
        <c:ser>
          <c:idx val="4"/>
          <c:order val="4"/>
          <c:tx>
            <c:strRef>
              <c:f>'3-1人口増減'!$G$28</c:f>
              <c:strCache>
                <c:ptCount val="1"/>
                <c:pt idx="0">
                  <c:v>高来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'3-1人口増減'!$B$29:$B$48</c:f>
              <c:strCache/>
            </c:strRef>
          </c:cat>
          <c:val>
            <c:numRef>
              <c:f>'3-1人口増減'!$G$29:$G$48</c:f>
              <c:numCache/>
            </c:numRef>
          </c:val>
          <c:smooth val="0"/>
        </c:ser>
        <c:ser>
          <c:idx val="5"/>
          <c:order val="5"/>
          <c:tx>
            <c:strRef>
              <c:f>'3-1人口増減'!$H$28</c:f>
              <c:strCache>
                <c:ptCount val="1"/>
                <c:pt idx="0">
                  <c:v>小長井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'3-1人口増減'!$B$29:$B$48</c:f>
              <c:strCache/>
            </c:strRef>
          </c:cat>
          <c:val>
            <c:numRef>
              <c:f>'3-1人口増減'!$H$29:$H$48</c:f>
              <c:numCache/>
            </c:numRef>
          </c:val>
          <c:smooth val="0"/>
        </c:ser>
        <c:marker val="1"/>
        <c:axId val="28971538"/>
        <c:axId val="59417251"/>
      </c:line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17251"/>
        <c:crosses val="autoZero"/>
        <c:auto val="1"/>
        <c:lblOffset val="100"/>
        <c:tickLblSkip val="1"/>
        <c:noMultiLvlLbl val="0"/>
      </c:catAx>
      <c:valAx>
        <c:axId val="59417251"/>
        <c:scaling>
          <c:orientation val="minMax"/>
          <c:max val="21000"/>
          <c:min val="-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715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5"/>
          <c:y val="0.91075"/>
          <c:w val="0.664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世帯当り平均人数</a:t>
            </a:r>
          </a:p>
        </c:rich>
      </c:tx>
      <c:layout>
        <c:manualLayout>
          <c:xMode val="factor"/>
          <c:yMode val="factor"/>
          <c:x val="-0.00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8175"/>
          <c:w val="0.9672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'3-2世帯平均'!$C$5</c:f>
              <c:strCache>
                <c:ptCount val="1"/>
                <c:pt idx="0">
                  <c:v>諫早市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'3-2世帯平均'!$B$6:$B$26</c:f>
              <c:strCache/>
            </c:strRef>
          </c:cat>
          <c:val>
            <c:numRef>
              <c:f>'3-2世帯平均'!$C$6:$C$26</c:f>
              <c:numCache/>
            </c:numRef>
          </c:val>
          <c:smooth val="0"/>
        </c:ser>
        <c:ser>
          <c:idx val="1"/>
          <c:order val="1"/>
          <c:tx>
            <c:strRef>
              <c:f>'3-2世帯平均'!$D$5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'3-2世帯平均'!$B$6:$B$26</c:f>
              <c:strCache/>
            </c:strRef>
          </c:cat>
          <c:val>
            <c:numRef>
              <c:f>'3-2世帯平均'!$D$6:$D$26</c:f>
              <c:numCache/>
            </c:numRef>
          </c:val>
          <c:smooth val="0"/>
        </c:ser>
        <c:marker val="1"/>
        <c:axId val="64993212"/>
        <c:axId val="48067997"/>
      </c:lineChart>
      <c:catAx>
        <c:axId val="64993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67997"/>
        <c:crosses val="autoZero"/>
        <c:auto val="1"/>
        <c:lblOffset val="100"/>
        <c:tickLblSkip val="1"/>
        <c:noMultiLvlLbl val="0"/>
      </c:catAx>
      <c:valAx>
        <c:axId val="48067997"/>
        <c:scaling>
          <c:orientation val="minMax"/>
          <c:max val="5.5"/>
          <c:min val="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932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22"/>
          <c:w val="0.32675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世帯当り平均人数</a:t>
            </a:r>
          </a:p>
        </c:rich>
      </c:tx>
      <c:layout>
        <c:manualLayout>
          <c:xMode val="factor"/>
          <c:yMode val="factor"/>
          <c:x val="-0.00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225"/>
          <c:w val="0.9655"/>
          <c:h val="0.79675"/>
        </c:manualLayout>
      </c:layout>
      <c:lineChart>
        <c:grouping val="standard"/>
        <c:varyColors val="0"/>
        <c:ser>
          <c:idx val="0"/>
          <c:order val="0"/>
          <c:tx>
            <c:strRef>
              <c:f>'3-2世帯平均'!$C$29</c:f>
              <c:strCache>
                <c:ptCount val="1"/>
                <c:pt idx="0">
                  <c:v>諫早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'3-2世帯平均'!$B$30:$B$50</c:f>
              <c:strCache/>
            </c:strRef>
          </c:cat>
          <c:val>
            <c:numRef>
              <c:f>'3-2世帯平均'!$C$30:$C$50</c:f>
              <c:numCache/>
            </c:numRef>
          </c:val>
          <c:smooth val="0"/>
        </c:ser>
        <c:ser>
          <c:idx val="1"/>
          <c:order val="1"/>
          <c:tx>
            <c:strRef>
              <c:f>'3-2世帯平均'!$D$29</c:f>
              <c:strCache>
                <c:ptCount val="1"/>
                <c:pt idx="0">
                  <c:v>多良見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'3-2世帯平均'!$B$30:$B$50</c:f>
              <c:strCache/>
            </c:strRef>
          </c:cat>
          <c:val>
            <c:numRef>
              <c:f>'3-2世帯平均'!$D$30:$D$50</c:f>
              <c:numCache/>
            </c:numRef>
          </c:val>
          <c:smooth val="0"/>
        </c:ser>
        <c:ser>
          <c:idx val="2"/>
          <c:order val="2"/>
          <c:tx>
            <c:strRef>
              <c:f>'3-2世帯平均'!$E$29</c:f>
              <c:strCache>
                <c:ptCount val="1"/>
                <c:pt idx="0">
                  <c:v>森山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'3-2世帯平均'!$B$30:$B$50</c:f>
              <c:strCache/>
            </c:strRef>
          </c:cat>
          <c:val>
            <c:numRef>
              <c:f>'3-2世帯平均'!$E$30:$E$50</c:f>
              <c:numCache/>
            </c:numRef>
          </c:val>
          <c:smooth val="0"/>
        </c:ser>
        <c:ser>
          <c:idx val="3"/>
          <c:order val="3"/>
          <c:tx>
            <c:strRef>
              <c:f>'3-2世帯平均'!$F$29</c:f>
              <c:strCache>
                <c:ptCount val="1"/>
                <c:pt idx="0">
                  <c:v>飯盛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'3-2世帯平均'!$B$30:$B$50</c:f>
              <c:strCache/>
            </c:strRef>
          </c:cat>
          <c:val>
            <c:numRef>
              <c:f>'3-2世帯平均'!$F$30:$F$50</c:f>
              <c:numCache/>
            </c:numRef>
          </c:val>
          <c:smooth val="0"/>
        </c:ser>
        <c:ser>
          <c:idx val="4"/>
          <c:order val="4"/>
          <c:tx>
            <c:strRef>
              <c:f>'3-2世帯平均'!$G$29</c:f>
              <c:strCache>
                <c:ptCount val="1"/>
                <c:pt idx="0">
                  <c:v>高来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'3-2世帯平均'!$B$30:$B$50</c:f>
              <c:strCache/>
            </c:strRef>
          </c:cat>
          <c:val>
            <c:numRef>
              <c:f>'3-2世帯平均'!$G$30:$G$50</c:f>
              <c:numCache/>
            </c:numRef>
          </c:val>
          <c:smooth val="0"/>
        </c:ser>
        <c:ser>
          <c:idx val="5"/>
          <c:order val="5"/>
          <c:tx>
            <c:strRef>
              <c:f>'3-2世帯平均'!$H$29</c:f>
              <c:strCache>
                <c:ptCount val="1"/>
                <c:pt idx="0">
                  <c:v>小長井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'3-2世帯平均'!$B$30:$B$50</c:f>
              <c:strCache/>
            </c:strRef>
          </c:cat>
          <c:val>
            <c:numRef>
              <c:f>'3-2世帯平均'!$H$30:$H$50</c:f>
              <c:numCache/>
            </c:numRef>
          </c:val>
          <c:smooth val="0"/>
        </c:ser>
        <c:marker val="1"/>
        <c:axId val="29958790"/>
        <c:axId val="1193655"/>
      </c:lineChart>
      <c:catAx>
        <c:axId val="29958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3655"/>
        <c:crosses val="autoZero"/>
        <c:auto val="1"/>
        <c:lblOffset val="100"/>
        <c:tickLblSkip val="1"/>
        <c:noMultiLvlLbl val="0"/>
      </c:catAx>
      <c:valAx>
        <c:axId val="1193655"/>
        <c:scaling>
          <c:orientation val="minMax"/>
          <c:min val="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587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5"/>
          <c:y val="0.91425"/>
          <c:w val="0.784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女性</a:t>
            </a: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人に対する男性の数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775"/>
          <c:w val="0.9697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'3-3人口性比'!$C$5</c:f>
              <c:strCache>
                <c:ptCount val="1"/>
                <c:pt idx="0">
                  <c:v>諫早市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'3-3人口性比'!$B$6:$B$26</c:f>
              <c:strCache/>
            </c:strRef>
          </c:cat>
          <c:val>
            <c:numRef>
              <c:f>'3-3人口性比'!$C$6:$C$26</c:f>
              <c:numCache/>
            </c:numRef>
          </c:val>
          <c:smooth val="0"/>
        </c:ser>
        <c:ser>
          <c:idx val="1"/>
          <c:order val="1"/>
          <c:tx>
            <c:strRef>
              <c:f>'3-3人口性比'!$D$5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'3-3人口性比'!$B$6:$B$26</c:f>
              <c:strCache/>
            </c:strRef>
          </c:cat>
          <c:val>
            <c:numRef>
              <c:f>'3-3人口性比'!$D$6:$D$26</c:f>
              <c:numCache/>
            </c:numRef>
          </c:val>
          <c:smooth val="0"/>
        </c:ser>
        <c:marker val="1"/>
        <c:axId val="10742896"/>
        <c:axId val="29577201"/>
      </c:lineChart>
      <c:catAx>
        <c:axId val="10742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77201"/>
        <c:crosses val="autoZero"/>
        <c:auto val="1"/>
        <c:lblOffset val="100"/>
        <c:tickLblSkip val="1"/>
        <c:noMultiLvlLbl val="0"/>
      </c:catAx>
      <c:valAx>
        <c:axId val="29577201"/>
        <c:scaling>
          <c:orientation val="minMax"/>
          <c:min val="8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428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5"/>
          <c:y val="0.92175"/>
          <c:w val="0.343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女性</a:t>
            </a: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100</a:t>
            </a: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人に対する男性の数</a:t>
            </a:r>
          </a:p>
        </c:rich>
      </c:tx>
      <c:layout>
        <c:manualLayout>
          <c:xMode val="factor"/>
          <c:yMode val="factor"/>
          <c:x val="0.00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8425"/>
          <c:w val="0.9712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'3-3人口性比'!$C$28</c:f>
              <c:strCache>
                <c:ptCount val="1"/>
                <c:pt idx="0">
                  <c:v>諫早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'3-3人口性比'!$B$29:$B$49</c:f>
              <c:strCache/>
            </c:strRef>
          </c:cat>
          <c:val>
            <c:numRef>
              <c:f>'3-3人口性比'!$C$29:$C$49</c:f>
              <c:numCache/>
            </c:numRef>
          </c:val>
          <c:smooth val="0"/>
        </c:ser>
        <c:ser>
          <c:idx val="1"/>
          <c:order val="1"/>
          <c:tx>
            <c:strRef>
              <c:f>'3-3人口性比'!$D$28</c:f>
              <c:strCache>
                <c:ptCount val="1"/>
                <c:pt idx="0">
                  <c:v>多良見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'3-3人口性比'!$B$29:$B$49</c:f>
              <c:strCache/>
            </c:strRef>
          </c:cat>
          <c:val>
            <c:numRef>
              <c:f>'3-3人口性比'!$D$29:$D$49</c:f>
              <c:numCache/>
            </c:numRef>
          </c:val>
          <c:smooth val="0"/>
        </c:ser>
        <c:ser>
          <c:idx val="2"/>
          <c:order val="2"/>
          <c:tx>
            <c:strRef>
              <c:f>'3-3人口性比'!$E$28</c:f>
              <c:strCache>
                <c:ptCount val="1"/>
                <c:pt idx="0">
                  <c:v>森山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'3-3人口性比'!$B$29:$B$49</c:f>
              <c:strCache/>
            </c:strRef>
          </c:cat>
          <c:val>
            <c:numRef>
              <c:f>'3-3人口性比'!$E$29:$E$49</c:f>
              <c:numCache/>
            </c:numRef>
          </c:val>
          <c:smooth val="0"/>
        </c:ser>
        <c:ser>
          <c:idx val="3"/>
          <c:order val="3"/>
          <c:tx>
            <c:strRef>
              <c:f>'3-3人口性比'!$F$28</c:f>
              <c:strCache>
                <c:ptCount val="1"/>
                <c:pt idx="0">
                  <c:v>飯盛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'3-3人口性比'!$B$29:$B$49</c:f>
              <c:strCache/>
            </c:strRef>
          </c:cat>
          <c:val>
            <c:numRef>
              <c:f>'3-3人口性比'!$F$29:$F$49</c:f>
              <c:numCache/>
            </c:numRef>
          </c:val>
          <c:smooth val="0"/>
        </c:ser>
        <c:ser>
          <c:idx val="4"/>
          <c:order val="4"/>
          <c:tx>
            <c:strRef>
              <c:f>'3-3人口性比'!$G$28</c:f>
              <c:strCache>
                <c:ptCount val="1"/>
                <c:pt idx="0">
                  <c:v>高来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'3-3人口性比'!$B$29:$B$49</c:f>
              <c:strCache/>
            </c:strRef>
          </c:cat>
          <c:val>
            <c:numRef>
              <c:f>'3-3人口性比'!$G$29:$G$49</c:f>
              <c:numCache/>
            </c:numRef>
          </c:val>
          <c:smooth val="0"/>
        </c:ser>
        <c:ser>
          <c:idx val="5"/>
          <c:order val="5"/>
          <c:tx>
            <c:strRef>
              <c:f>'3-3人口性比'!$H$28</c:f>
              <c:strCache>
                <c:ptCount val="1"/>
                <c:pt idx="0">
                  <c:v>小長井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'3-3人口性比'!$B$29:$B$49</c:f>
              <c:strCache/>
            </c:strRef>
          </c:cat>
          <c:val>
            <c:numRef>
              <c:f>'3-3人口性比'!$H$29:$H$49</c:f>
              <c:numCache/>
            </c:numRef>
          </c:val>
          <c:smooth val="0"/>
        </c:ser>
        <c:marker val="1"/>
        <c:axId val="64868218"/>
        <c:axId val="46943051"/>
      </c:lineChart>
      <c:catAx>
        <c:axId val="64868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43051"/>
        <c:crosses val="autoZero"/>
        <c:auto val="1"/>
        <c:lblOffset val="100"/>
        <c:tickLblSkip val="1"/>
        <c:noMultiLvlLbl val="0"/>
      </c:catAx>
      <c:valAx>
        <c:axId val="46943051"/>
        <c:scaling>
          <c:orientation val="minMax"/>
          <c:min val="7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682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"/>
          <c:y val="0.91125"/>
          <c:w val="0.71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人口密度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(1k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㎡当り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04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5725"/>
          <c:w val="0.95825"/>
          <c:h val="0.81325"/>
        </c:manualLayout>
      </c:layout>
      <c:lineChart>
        <c:grouping val="standard"/>
        <c:varyColors val="0"/>
        <c:ser>
          <c:idx val="0"/>
          <c:order val="0"/>
          <c:tx>
            <c:strRef>
              <c:f>'3-4人口密度'!$C$1</c:f>
              <c:strCache>
                <c:ptCount val="1"/>
                <c:pt idx="0">
                  <c:v>諫早市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'3-4人口密度'!$B$2:$B$15</c:f>
              <c:strCache/>
            </c:strRef>
          </c:cat>
          <c:val>
            <c:numRef>
              <c:f>'3-4人口密度'!$C$2:$C$15</c:f>
              <c:numCache/>
            </c:numRef>
          </c:val>
          <c:smooth val="0"/>
        </c:ser>
        <c:ser>
          <c:idx val="1"/>
          <c:order val="1"/>
          <c:tx>
            <c:strRef>
              <c:f>'3-4人口密度'!$D$1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'3-4人口密度'!$B$2:$B$15</c:f>
              <c:strCache/>
            </c:strRef>
          </c:cat>
          <c:val>
            <c:numRef>
              <c:f>'3-4人口密度'!$D$2:$D$15</c:f>
              <c:numCache/>
            </c:numRef>
          </c:val>
          <c:smooth val="0"/>
        </c:ser>
        <c:marker val="1"/>
        <c:axId val="19834276"/>
        <c:axId val="44290757"/>
      </c:line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90757"/>
        <c:crosses val="autoZero"/>
        <c:auto val="1"/>
        <c:lblOffset val="100"/>
        <c:tickLblSkip val="1"/>
        <c:noMultiLvlLbl val="0"/>
      </c:catAx>
      <c:valAx>
        <c:axId val="44290757"/>
        <c:scaling>
          <c:orientation val="minMax"/>
          <c:min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342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25"/>
          <c:y val="0.90975"/>
          <c:w val="0.383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人口密度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(1k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㎡当り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08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5525"/>
          <c:w val="0.966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'3-4人口密度'!$C$19</c:f>
              <c:strCache>
                <c:ptCount val="1"/>
                <c:pt idx="0">
                  <c:v>諫早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'3-4人口密度'!$B$20:$B$33</c:f>
              <c:strCache/>
            </c:strRef>
          </c:cat>
          <c:val>
            <c:numRef>
              <c:f>'3-4人口密度'!$C$20:$C$33</c:f>
              <c:numCache/>
            </c:numRef>
          </c:val>
          <c:smooth val="0"/>
        </c:ser>
        <c:ser>
          <c:idx val="1"/>
          <c:order val="1"/>
          <c:tx>
            <c:strRef>
              <c:f>'3-4人口密度'!$D$19</c:f>
              <c:strCache>
                <c:ptCount val="1"/>
                <c:pt idx="0">
                  <c:v>多良見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'3-4人口密度'!$B$20:$B$33</c:f>
              <c:strCache/>
            </c:strRef>
          </c:cat>
          <c:val>
            <c:numRef>
              <c:f>'3-4人口密度'!$D$20:$D$33</c:f>
              <c:numCache/>
            </c:numRef>
          </c:val>
          <c:smooth val="0"/>
        </c:ser>
        <c:ser>
          <c:idx val="2"/>
          <c:order val="2"/>
          <c:tx>
            <c:strRef>
              <c:f>'3-4人口密度'!$E$19</c:f>
              <c:strCache>
                <c:ptCount val="1"/>
                <c:pt idx="0">
                  <c:v>森山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'3-4人口密度'!$B$20:$B$33</c:f>
              <c:strCache/>
            </c:strRef>
          </c:cat>
          <c:val>
            <c:numRef>
              <c:f>'3-4人口密度'!$E$20:$E$33</c:f>
              <c:numCache/>
            </c:numRef>
          </c:val>
          <c:smooth val="0"/>
        </c:ser>
        <c:ser>
          <c:idx val="3"/>
          <c:order val="3"/>
          <c:tx>
            <c:strRef>
              <c:f>'3-4人口密度'!$F$19</c:f>
              <c:strCache>
                <c:ptCount val="1"/>
                <c:pt idx="0">
                  <c:v>飯盛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'3-4人口密度'!$B$20:$B$33</c:f>
              <c:strCache/>
            </c:strRef>
          </c:cat>
          <c:val>
            <c:numRef>
              <c:f>'3-4人口密度'!$F$20:$F$33</c:f>
              <c:numCache/>
            </c:numRef>
          </c:val>
          <c:smooth val="0"/>
        </c:ser>
        <c:ser>
          <c:idx val="4"/>
          <c:order val="4"/>
          <c:tx>
            <c:strRef>
              <c:f>'3-4人口密度'!$G$19</c:f>
              <c:strCache>
                <c:ptCount val="1"/>
                <c:pt idx="0">
                  <c:v>高来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'3-4人口密度'!$B$20:$B$33</c:f>
              <c:strCache/>
            </c:strRef>
          </c:cat>
          <c:val>
            <c:numRef>
              <c:f>'3-4人口密度'!$G$20:$G$33</c:f>
              <c:numCache/>
            </c:numRef>
          </c:val>
          <c:smooth val="0"/>
        </c:ser>
        <c:ser>
          <c:idx val="5"/>
          <c:order val="5"/>
          <c:tx>
            <c:strRef>
              <c:f>'3-4人口密度'!$H$19</c:f>
              <c:strCache>
                <c:ptCount val="1"/>
                <c:pt idx="0">
                  <c:v>小長井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'3-4人口密度'!$B$20:$B$33</c:f>
              <c:strCache/>
            </c:strRef>
          </c:cat>
          <c:val>
            <c:numRef>
              <c:f>'3-4人口密度'!$H$20:$H$33</c:f>
              <c:numCache/>
            </c:numRef>
          </c:val>
          <c:smooth val="0"/>
        </c:ser>
        <c:ser>
          <c:idx val="6"/>
          <c:order val="6"/>
          <c:tx>
            <c:strRef>
              <c:f>'3-4人口密度'!$I$19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'3-4人口密度'!$B$20:$B$33</c:f>
              <c:strCache/>
            </c:strRef>
          </c:cat>
          <c:val>
            <c:numRef>
              <c:f>'3-4人口密度'!$I$20:$I$33</c:f>
              <c:numCache/>
            </c:numRef>
          </c:val>
          <c:smooth val="0"/>
        </c:ser>
        <c:marker val="1"/>
        <c:axId val="63072494"/>
        <c:axId val="30781535"/>
      </c:lineChart>
      <c:catAx>
        <c:axId val="63072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81535"/>
        <c:crosses val="autoZero"/>
        <c:auto val="1"/>
        <c:lblOffset val="100"/>
        <c:tickLblSkip val="1"/>
        <c:noMultiLvlLbl val="0"/>
      </c:catAx>
      <c:valAx>
        <c:axId val="30781535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724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1075"/>
          <c:w val="0.98075"/>
          <c:h val="0.0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</xdr:row>
      <xdr:rowOff>85725</xdr:rowOff>
    </xdr:from>
    <xdr:to>
      <xdr:col>12</xdr:col>
      <xdr:colOff>495300</xdr:colOff>
      <xdr:row>24</xdr:row>
      <xdr:rowOff>114300</xdr:rowOff>
    </xdr:to>
    <xdr:graphicFrame>
      <xdr:nvGraphicFramePr>
        <xdr:cNvPr id="1" name="グラフ 1"/>
        <xdr:cNvGraphicFramePr/>
      </xdr:nvGraphicFramePr>
      <xdr:xfrm>
        <a:off x="2743200" y="600075"/>
        <a:ext cx="56959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27</xdr:row>
      <xdr:rowOff>9525</xdr:rowOff>
    </xdr:from>
    <xdr:to>
      <xdr:col>18</xdr:col>
      <xdr:colOff>571500</xdr:colOff>
      <xdr:row>47</xdr:row>
      <xdr:rowOff>133350</xdr:rowOff>
    </xdr:to>
    <xdr:graphicFrame>
      <xdr:nvGraphicFramePr>
        <xdr:cNvPr id="2" name="グラフ 2"/>
        <xdr:cNvGraphicFramePr/>
      </xdr:nvGraphicFramePr>
      <xdr:xfrm>
        <a:off x="5419725" y="4638675"/>
        <a:ext cx="72104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9525</xdr:rowOff>
    </xdr:from>
    <xdr:to>
      <xdr:col>13</xdr:col>
      <xdr:colOff>400050</xdr:colOff>
      <xdr:row>26</xdr:row>
      <xdr:rowOff>38100</xdr:rowOff>
    </xdr:to>
    <xdr:graphicFrame>
      <xdr:nvGraphicFramePr>
        <xdr:cNvPr id="1" name="グラフ 1"/>
        <xdr:cNvGraphicFramePr/>
      </xdr:nvGraphicFramePr>
      <xdr:xfrm>
        <a:off x="3038475" y="866775"/>
        <a:ext cx="58864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257175</xdr:colOff>
      <xdr:row>28</xdr:row>
      <xdr:rowOff>0</xdr:rowOff>
    </xdr:from>
    <xdr:to>
      <xdr:col>16</xdr:col>
      <xdr:colOff>381000</xdr:colOff>
      <xdr:row>46</xdr:row>
      <xdr:rowOff>0</xdr:rowOff>
    </xdr:to>
    <xdr:graphicFrame>
      <xdr:nvGraphicFramePr>
        <xdr:cNvPr id="2" name="グラフ 2"/>
        <xdr:cNvGraphicFramePr/>
      </xdr:nvGraphicFramePr>
      <xdr:xfrm>
        <a:off x="5353050" y="4800600"/>
        <a:ext cx="56102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4</xdr:row>
      <xdr:rowOff>9525</xdr:rowOff>
    </xdr:from>
    <xdr:to>
      <xdr:col>12</xdr:col>
      <xdr:colOff>609600</xdr:colOff>
      <xdr:row>26</xdr:row>
      <xdr:rowOff>28575</xdr:rowOff>
    </xdr:to>
    <xdr:graphicFrame>
      <xdr:nvGraphicFramePr>
        <xdr:cNvPr id="1" name="グラフ 1"/>
        <xdr:cNvGraphicFramePr/>
      </xdr:nvGraphicFramePr>
      <xdr:xfrm>
        <a:off x="2314575" y="695325"/>
        <a:ext cx="58578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171450</xdr:colOff>
      <xdr:row>30</xdr:row>
      <xdr:rowOff>133350</xdr:rowOff>
    </xdr:from>
    <xdr:to>
      <xdr:col>17</xdr:col>
      <xdr:colOff>104775</xdr:colOff>
      <xdr:row>49</xdr:row>
      <xdr:rowOff>123825</xdr:rowOff>
    </xdr:to>
    <xdr:graphicFrame>
      <xdr:nvGraphicFramePr>
        <xdr:cNvPr id="2" name="グラフ 2"/>
        <xdr:cNvGraphicFramePr/>
      </xdr:nvGraphicFramePr>
      <xdr:xfrm>
        <a:off x="4991100" y="5267325"/>
        <a:ext cx="61055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0</xdr:row>
      <xdr:rowOff>152400</xdr:rowOff>
    </xdr:from>
    <xdr:to>
      <xdr:col>11</xdr:col>
      <xdr:colOff>504825</xdr:colOff>
      <xdr:row>17</xdr:row>
      <xdr:rowOff>152400</xdr:rowOff>
    </xdr:to>
    <xdr:graphicFrame>
      <xdr:nvGraphicFramePr>
        <xdr:cNvPr id="1" name="グラフ 1"/>
        <xdr:cNvGraphicFramePr/>
      </xdr:nvGraphicFramePr>
      <xdr:xfrm>
        <a:off x="3419475" y="152400"/>
        <a:ext cx="46291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17</xdr:row>
      <xdr:rowOff>38100</xdr:rowOff>
    </xdr:from>
    <xdr:to>
      <xdr:col>17</xdr:col>
      <xdr:colOff>219075</xdr:colOff>
      <xdr:row>36</xdr:row>
      <xdr:rowOff>47625</xdr:rowOff>
    </xdr:to>
    <xdr:graphicFrame>
      <xdr:nvGraphicFramePr>
        <xdr:cNvPr id="2" name="グラフ 2"/>
        <xdr:cNvGraphicFramePr/>
      </xdr:nvGraphicFramePr>
      <xdr:xfrm>
        <a:off x="6400800" y="2952750"/>
        <a:ext cx="54768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view="pageBreakPreview" zoomScale="110" zoomScaleSheetLayoutView="110" zoomScalePageLayoutView="0" workbookViewId="0" topLeftCell="B1">
      <selection activeCell="Q8" sqref="Q8"/>
    </sheetView>
  </sheetViews>
  <sheetFormatPr defaultColWidth="9.00390625" defaultRowHeight="12" customHeight="1"/>
  <cols>
    <col min="1" max="1" width="5.00390625" style="0" hidden="1" customWidth="1"/>
    <col min="2" max="2" width="6.25390625" style="0" customWidth="1"/>
    <col min="3" max="3" width="4.00390625" style="85" customWidth="1"/>
    <col min="4" max="4" width="2.875" style="0" customWidth="1"/>
    <col min="5" max="5" width="4.00390625" style="0" customWidth="1"/>
    <col min="6" max="6" width="7.25390625" style="0" customWidth="1"/>
    <col min="7" max="13" width="8.75390625" style="0" customWidth="1"/>
    <col min="14" max="14" width="10.125" style="0" bestFit="1" customWidth="1"/>
    <col min="15" max="15" width="9.375" style="0" bestFit="1" customWidth="1"/>
  </cols>
  <sheetData>
    <row r="1" spans="2:4" ht="12" customHeight="1">
      <c r="B1" s="1"/>
      <c r="C1" s="84"/>
      <c r="D1" s="1"/>
    </row>
    <row r="2" spans="2:15" ht="12" customHeight="1">
      <c r="B2" s="87" t="s">
        <v>0</v>
      </c>
      <c r="C2" s="88"/>
      <c r="D2" s="88"/>
      <c r="E2" s="89"/>
      <c r="F2" s="94" t="s">
        <v>11</v>
      </c>
      <c r="G2" s="96" t="s">
        <v>10</v>
      </c>
      <c r="H2" s="97"/>
      <c r="I2" s="97"/>
      <c r="J2" s="97"/>
      <c r="K2" s="97"/>
      <c r="L2" s="97"/>
      <c r="M2" s="97"/>
      <c r="N2" s="97"/>
      <c r="O2" s="98"/>
    </row>
    <row r="3" spans="2:15" ht="12" customHeight="1">
      <c r="B3" s="90"/>
      <c r="C3" s="91"/>
      <c r="D3" s="91"/>
      <c r="E3" s="92"/>
      <c r="F3" s="95"/>
      <c r="G3" s="30" t="s">
        <v>77</v>
      </c>
      <c r="H3" s="31" t="s">
        <v>78</v>
      </c>
      <c r="I3" s="31" t="s">
        <v>79</v>
      </c>
      <c r="J3" s="31" t="s">
        <v>80</v>
      </c>
      <c r="K3" s="31" t="s">
        <v>81</v>
      </c>
      <c r="L3" s="31" t="s">
        <v>82</v>
      </c>
      <c r="M3" s="31" t="s">
        <v>83</v>
      </c>
      <c r="N3" s="7" t="s">
        <v>12</v>
      </c>
      <c r="O3" s="7" t="s">
        <v>13</v>
      </c>
    </row>
    <row r="4" spans="2:15" ht="12" customHeight="1">
      <c r="B4" s="19" t="s">
        <v>35</v>
      </c>
      <c r="C4" s="81" t="s">
        <v>104</v>
      </c>
      <c r="D4" s="77" t="s">
        <v>119</v>
      </c>
      <c r="E4" s="73" t="s">
        <v>40</v>
      </c>
      <c r="F4" s="45">
        <f>1.054-1</f>
        <v>0.05400000000000005</v>
      </c>
      <c r="G4" s="46">
        <f>SUM(H4:M4)</f>
        <v>3808</v>
      </c>
      <c r="H4" s="47">
        <v>2701</v>
      </c>
      <c r="I4" s="47">
        <v>186</v>
      </c>
      <c r="J4" s="47">
        <v>201</v>
      </c>
      <c r="K4" s="47">
        <v>-82</v>
      </c>
      <c r="L4" s="47">
        <v>448</v>
      </c>
      <c r="M4" s="47">
        <v>354</v>
      </c>
      <c r="N4" s="47">
        <v>27763</v>
      </c>
      <c r="O4" s="48">
        <v>0.024</v>
      </c>
    </row>
    <row r="5" spans="2:15" ht="12" customHeight="1">
      <c r="B5" s="12"/>
      <c r="C5" s="81" t="s">
        <v>40</v>
      </c>
      <c r="D5" s="77" t="s">
        <v>119</v>
      </c>
      <c r="E5" s="73" t="s">
        <v>117</v>
      </c>
      <c r="F5" s="45">
        <v>0.057</v>
      </c>
      <c r="G5" s="46">
        <f>SUM(H5:M5)</f>
        <v>4203</v>
      </c>
      <c r="H5" s="47">
        <v>2696</v>
      </c>
      <c r="I5" s="47">
        <v>154</v>
      </c>
      <c r="J5" s="47">
        <v>65</v>
      </c>
      <c r="K5" s="47">
        <v>188</v>
      </c>
      <c r="L5" s="47">
        <v>497</v>
      </c>
      <c r="M5" s="47">
        <v>603</v>
      </c>
      <c r="N5" s="49">
        <v>69417</v>
      </c>
      <c r="O5" s="48">
        <v>0.06</v>
      </c>
    </row>
    <row r="6" spans="2:15" ht="12" customHeight="1">
      <c r="B6" s="8" t="s">
        <v>36</v>
      </c>
      <c r="C6" s="78" t="s">
        <v>117</v>
      </c>
      <c r="D6" s="77" t="s">
        <v>119</v>
      </c>
      <c r="E6" s="73" t="s">
        <v>43</v>
      </c>
      <c r="F6" s="45">
        <f>1.034-1</f>
        <v>0.03400000000000003</v>
      </c>
      <c r="G6" s="46">
        <f>SUM(H6:M6)</f>
        <v>2649</v>
      </c>
      <c r="H6" s="47">
        <v>1947</v>
      </c>
      <c r="I6" s="47">
        <v>47</v>
      </c>
      <c r="J6" s="47">
        <v>108</v>
      </c>
      <c r="K6" s="47">
        <v>-36</v>
      </c>
      <c r="L6" s="47">
        <v>-19</v>
      </c>
      <c r="M6" s="47">
        <v>602</v>
      </c>
      <c r="N6" s="47">
        <v>63521</v>
      </c>
      <c r="O6" s="48">
        <v>0.052</v>
      </c>
    </row>
    <row r="7" spans="2:15" ht="12" customHeight="1">
      <c r="B7" s="10"/>
      <c r="C7" s="78" t="s">
        <v>43</v>
      </c>
      <c r="D7" s="77" t="s">
        <v>119</v>
      </c>
      <c r="E7" s="73" t="s">
        <v>39</v>
      </c>
      <c r="F7" s="45">
        <f>0.99-1</f>
        <v>-0.010000000000000009</v>
      </c>
      <c r="G7" s="46">
        <f>SUM(H7:M7)</f>
        <v>-828</v>
      </c>
      <c r="H7" s="47">
        <v>-160</v>
      </c>
      <c r="I7" s="47">
        <v>129</v>
      </c>
      <c r="J7" s="47">
        <v>-158</v>
      </c>
      <c r="K7" s="47">
        <v>-128</v>
      </c>
      <c r="L7" s="47">
        <v>-158</v>
      </c>
      <c r="M7" s="47">
        <v>-353</v>
      </c>
      <c r="N7" s="47">
        <v>73180</v>
      </c>
      <c r="O7" s="48">
        <f>1.056-1</f>
        <v>0.05600000000000005</v>
      </c>
    </row>
    <row r="8" spans="2:15" ht="12" customHeight="1">
      <c r="B8" s="10"/>
      <c r="C8" s="78" t="s">
        <v>106</v>
      </c>
      <c r="D8" s="77" t="s">
        <v>119</v>
      </c>
      <c r="E8" s="73" t="s">
        <v>38</v>
      </c>
      <c r="F8" s="45">
        <v>0.408</v>
      </c>
      <c r="G8" s="46">
        <f>SUM(H8:M8)</f>
        <v>32599</v>
      </c>
      <c r="H8" s="49">
        <v>19765</v>
      </c>
      <c r="I8" s="49">
        <v>2790</v>
      </c>
      <c r="J8" s="47">
        <v>2060</v>
      </c>
      <c r="K8" s="49">
        <v>1939</v>
      </c>
      <c r="L8" s="47">
        <v>4101</v>
      </c>
      <c r="M8" s="47">
        <v>1944</v>
      </c>
      <c r="N8" s="49">
        <v>161611</v>
      </c>
      <c r="O8" s="48">
        <v>0.118</v>
      </c>
    </row>
    <row r="9" spans="2:15" ht="12" customHeight="1">
      <c r="B9" s="12"/>
      <c r="C9" s="78" t="s">
        <v>107</v>
      </c>
      <c r="D9" s="77" t="s">
        <v>119</v>
      </c>
      <c r="E9" s="73" t="s">
        <v>37</v>
      </c>
      <c r="F9" s="45">
        <v>0.013</v>
      </c>
      <c r="G9" s="46">
        <v>1496</v>
      </c>
      <c r="H9" s="49">
        <v>1251</v>
      </c>
      <c r="I9" s="49">
        <v>180</v>
      </c>
      <c r="J9" s="47">
        <v>-97</v>
      </c>
      <c r="K9" s="49">
        <v>266</v>
      </c>
      <c r="L9" s="47">
        <v>-259</v>
      </c>
      <c r="M9" s="47">
        <v>155</v>
      </c>
      <c r="N9" s="49">
        <v>113818</v>
      </c>
      <c r="O9" s="48">
        <v>0.074</v>
      </c>
    </row>
    <row r="10" spans="2:15" ht="12" customHeight="1">
      <c r="B10" s="8"/>
      <c r="C10" s="79" t="s">
        <v>108</v>
      </c>
      <c r="D10" s="77" t="s">
        <v>119</v>
      </c>
      <c r="E10" s="74" t="s">
        <v>14</v>
      </c>
      <c r="F10" s="50">
        <f>1.002-1</f>
        <v>0.0020000000000000018</v>
      </c>
      <c r="G10" s="46">
        <f>SUM(H10:M10)</f>
        <v>279</v>
      </c>
      <c r="H10" s="51">
        <v>159</v>
      </c>
      <c r="I10" s="51">
        <v>268</v>
      </c>
      <c r="J10" s="51">
        <v>-227</v>
      </c>
      <c r="K10" s="51">
        <v>33</v>
      </c>
      <c r="L10" s="51">
        <v>-359</v>
      </c>
      <c r="M10" s="51">
        <v>405</v>
      </c>
      <c r="N10" s="51">
        <v>102104</v>
      </c>
      <c r="O10" s="52">
        <f>1.062-1</f>
        <v>0.062000000000000055</v>
      </c>
    </row>
    <row r="11" spans="2:15" ht="12" customHeight="1">
      <c r="B11" s="8"/>
      <c r="C11" s="79" t="s">
        <v>109</v>
      </c>
      <c r="D11" s="77" t="s">
        <v>119</v>
      </c>
      <c r="E11" s="74" t="s">
        <v>120</v>
      </c>
      <c r="F11" s="53">
        <f>0.97-1</f>
        <v>-0.030000000000000027</v>
      </c>
      <c r="G11" s="46">
        <f aca="true" t="shared" si="0" ref="G11:G20">SUM(H11:M11)</f>
        <v>-3383</v>
      </c>
      <c r="H11" s="51">
        <v>-1087</v>
      </c>
      <c r="I11" s="51">
        <v>-270</v>
      </c>
      <c r="J11" s="51">
        <v>-563</v>
      </c>
      <c r="K11" s="51">
        <v>-689</v>
      </c>
      <c r="L11" s="51">
        <v>-655</v>
      </c>
      <c r="M11" s="51">
        <v>-119</v>
      </c>
      <c r="N11" s="51">
        <v>12825</v>
      </c>
      <c r="O11" s="52">
        <f>1.007-1</f>
        <v>0.006999999999999895</v>
      </c>
    </row>
    <row r="12" spans="2:15" ht="12" customHeight="1">
      <c r="B12" s="9"/>
      <c r="C12" s="80" t="s">
        <v>110</v>
      </c>
      <c r="D12" s="77" t="s">
        <v>119</v>
      </c>
      <c r="E12" s="75" t="s">
        <v>16</v>
      </c>
      <c r="F12" s="54">
        <f>0.97-1</f>
        <v>-0.030000000000000027</v>
      </c>
      <c r="G12" s="55">
        <f t="shared" si="0"/>
        <v>-3293</v>
      </c>
      <c r="H12" s="51">
        <v>-620</v>
      </c>
      <c r="I12" s="51">
        <v>-478</v>
      </c>
      <c r="J12" s="51">
        <v>-474</v>
      </c>
      <c r="K12" s="51">
        <v>-641</v>
      </c>
      <c r="L12" s="51">
        <v>-747</v>
      </c>
      <c r="M12" s="51">
        <v>-333</v>
      </c>
      <c r="N12" s="51">
        <v>-119176</v>
      </c>
      <c r="O12" s="56">
        <f>0.932-1</f>
        <v>-0.06799999999999995</v>
      </c>
    </row>
    <row r="13" spans="2:15" ht="12" customHeight="1">
      <c r="B13" s="8"/>
      <c r="C13" s="79" t="s">
        <v>111</v>
      </c>
      <c r="D13" s="77" t="s">
        <v>119</v>
      </c>
      <c r="E13" s="74" t="s">
        <v>17</v>
      </c>
      <c r="F13" s="53">
        <f>0.994-1</f>
        <v>-0.006000000000000005</v>
      </c>
      <c r="G13" s="46">
        <f t="shared" si="0"/>
        <v>-642</v>
      </c>
      <c r="H13" s="51">
        <v>1375</v>
      </c>
      <c r="I13" s="51">
        <v>40</v>
      </c>
      <c r="J13" s="51">
        <v>-327</v>
      </c>
      <c r="K13" s="51">
        <v>-666</v>
      </c>
      <c r="L13" s="51">
        <v>-792</v>
      </c>
      <c r="M13" s="51">
        <v>-272</v>
      </c>
      <c r="N13" s="51">
        <v>-71000</v>
      </c>
      <c r="O13" s="56">
        <v>-0.043</v>
      </c>
    </row>
    <row r="14" spans="2:15" ht="12" customHeight="1">
      <c r="B14" s="9"/>
      <c r="C14" s="80" t="s">
        <v>112</v>
      </c>
      <c r="D14" s="77" t="s">
        <v>119</v>
      </c>
      <c r="E14" s="75" t="s">
        <v>18</v>
      </c>
      <c r="F14" s="57">
        <v>0.073</v>
      </c>
      <c r="G14" s="46">
        <f t="shared" si="0"/>
        <v>7792</v>
      </c>
      <c r="H14" s="51">
        <v>8080</v>
      </c>
      <c r="I14" s="51">
        <v>540</v>
      </c>
      <c r="J14" s="51">
        <v>-306</v>
      </c>
      <c r="K14" s="51">
        <v>-204</v>
      </c>
      <c r="L14" s="51">
        <v>-123</v>
      </c>
      <c r="M14" s="51">
        <v>-195</v>
      </c>
      <c r="N14" s="51">
        <v>1667</v>
      </c>
      <c r="O14" s="58">
        <f>1.001-1</f>
        <v>0.0009999999999998899</v>
      </c>
    </row>
    <row r="15" spans="2:15" ht="12" customHeight="1">
      <c r="B15" s="8"/>
      <c r="C15" s="79" t="s">
        <v>113</v>
      </c>
      <c r="D15" s="77" t="s">
        <v>119</v>
      </c>
      <c r="E15" s="74" t="s">
        <v>19</v>
      </c>
      <c r="F15" s="50">
        <f>1.109-1</f>
        <v>0.10899999999999999</v>
      </c>
      <c r="G15" s="46">
        <f t="shared" si="0"/>
        <v>12517</v>
      </c>
      <c r="H15" s="51">
        <v>10382</v>
      </c>
      <c r="I15" s="51">
        <v>2105</v>
      </c>
      <c r="J15" s="51">
        <v>-4</v>
      </c>
      <c r="K15" s="51">
        <v>95</v>
      </c>
      <c r="L15" s="51">
        <v>156</v>
      </c>
      <c r="M15" s="51">
        <v>-217</v>
      </c>
      <c r="N15" s="51">
        <v>18652</v>
      </c>
      <c r="O15" s="58">
        <f>1.012-1</f>
        <v>0.01200000000000001</v>
      </c>
    </row>
    <row r="16" spans="2:15" ht="12" customHeight="1">
      <c r="B16" s="9"/>
      <c r="C16" s="80" t="s">
        <v>114</v>
      </c>
      <c r="D16" s="77" t="s">
        <v>119</v>
      </c>
      <c r="E16" s="75" t="s">
        <v>20</v>
      </c>
      <c r="F16" s="57">
        <v>0.059</v>
      </c>
      <c r="G16" s="46">
        <f t="shared" si="0"/>
        <v>7465</v>
      </c>
      <c r="H16" s="51">
        <v>4653</v>
      </c>
      <c r="I16" s="51">
        <v>2591</v>
      </c>
      <c r="J16" s="51">
        <v>200</v>
      </c>
      <c r="K16" s="51">
        <v>237</v>
      </c>
      <c r="L16" s="51">
        <v>-28</v>
      </c>
      <c r="M16" s="59">
        <v>-188</v>
      </c>
      <c r="N16" s="51">
        <v>3404</v>
      </c>
      <c r="O16" s="58">
        <f>1.002-1</f>
        <v>0.0020000000000000018</v>
      </c>
    </row>
    <row r="17" spans="2:15" ht="12" customHeight="1">
      <c r="B17" s="8"/>
      <c r="C17" s="79" t="s">
        <v>115</v>
      </c>
      <c r="D17" s="77" t="s">
        <v>119</v>
      </c>
      <c r="E17" s="74" t="s">
        <v>118</v>
      </c>
      <c r="F17" s="60">
        <v>0.031</v>
      </c>
      <c r="G17" s="46">
        <f t="shared" si="0"/>
        <v>4114</v>
      </c>
      <c r="H17" s="51">
        <v>2307</v>
      </c>
      <c r="I17" s="51">
        <v>2259</v>
      </c>
      <c r="J17" s="51">
        <v>193</v>
      </c>
      <c r="K17" s="51">
        <v>-187</v>
      </c>
      <c r="L17" s="51">
        <v>-200</v>
      </c>
      <c r="M17" s="51">
        <v>-258</v>
      </c>
      <c r="N17" s="51">
        <v>-31009</v>
      </c>
      <c r="O17" s="56">
        <f>0.981-1</f>
        <v>-0.019000000000000017</v>
      </c>
    </row>
    <row r="18" spans="2:15" ht="12" customHeight="1">
      <c r="B18" s="9" t="s">
        <v>8</v>
      </c>
      <c r="C18" s="80" t="s">
        <v>118</v>
      </c>
      <c r="D18" s="77" t="s">
        <v>119</v>
      </c>
      <c r="E18" s="75" t="s">
        <v>121</v>
      </c>
      <c r="F18" s="57">
        <v>0.026</v>
      </c>
      <c r="G18" s="46">
        <f t="shared" si="0"/>
        <v>3599</v>
      </c>
      <c r="H18" s="51">
        <v>2375</v>
      </c>
      <c r="I18" s="51">
        <v>894</v>
      </c>
      <c r="J18" s="51">
        <v>48</v>
      </c>
      <c r="K18" s="51">
        <v>-12</v>
      </c>
      <c r="L18" s="51">
        <v>424</v>
      </c>
      <c r="M18" s="51">
        <v>-130</v>
      </c>
      <c r="N18" s="51">
        <v>-18025</v>
      </c>
      <c r="O18" s="56">
        <v>-0.012</v>
      </c>
    </row>
    <row r="19" spans="2:15" ht="12" customHeight="1">
      <c r="B19" s="8"/>
      <c r="C19" s="79" t="s">
        <v>105</v>
      </c>
      <c r="D19" s="77" t="s">
        <v>119</v>
      </c>
      <c r="E19" s="74" t="s">
        <v>122</v>
      </c>
      <c r="F19" s="50">
        <v>0.013</v>
      </c>
      <c r="G19" s="46">
        <f t="shared" si="0"/>
        <v>1782</v>
      </c>
      <c r="H19" s="51">
        <v>2124</v>
      </c>
      <c r="I19" s="51">
        <v>-219</v>
      </c>
      <c r="J19" s="51">
        <v>-20</v>
      </c>
      <c r="K19" s="51">
        <v>-77</v>
      </c>
      <c r="L19" s="51">
        <v>95</v>
      </c>
      <c r="M19" s="51">
        <v>-121</v>
      </c>
      <c r="N19" s="51">
        <v>-28411</v>
      </c>
      <c r="O19" s="56">
        <v>-0.018</v>
      </c>
    </row>
    <row r="20" spans="2:15" ht="12" customHeight="1">
      <c r="B20" s="10"/>
      <c r="C20" s="78" t="s">
        <v>9</v>
      </c>
      <c r="D20" s="77" t="s">
        <v>119</v>
      </c>
      <c r="E20" s="76" t="s">
        <v>123</v>
      </c>
      <c r="F20" s="53">
        <v>-0.002</v>
      </c>
      <c r="G20" s="46">
        <f t="shared" si="0"/>
        <v>-265</v>
      </c>
      <c r="H20" s="51">
        <v>755</v>
      </c>
      <c r="I20" s="51">
        <v>-87</v>
      </c>
      <c r="J20" s="51">
        <v>-257</v>
      </c>
      <c r="K20" s="51">
        <v>-134</v>
      </c>
      <c r="L20" s="51">
        <v>-291</v>
      </c>
      <c r="M20" s="51">
        <v>-251</v>
      </c>
      <c r="N20" s="51">
        <v>-37891</v>
      </c>
      <c r="O20" s="56">
        <v>-0.025</v>
      </c>
    </row>
    <row r="21" spans="2:15" ht="12" customHeight="1">
      <c r="B21" s="8"/>
      <c r="C21" s="79" t="s">
        <v>116</v>
      </c>
      <c r="D21" s="77" t="s">
        <v>119</v>
      </c>
      <c r="E21" s="74" t="s">
        <v>38</v>
      </c>
      <c r="F21" s="28">
        <v>-0.023</v>
      </c>
      <c r="G21" s="15">
        <v>-3282</v>
      </c>
      <c r="H21" s="2">
        <v>-1508</v>
      </c>
      <c r="I21" s="2">
        <v>-470</v>
      </c>
      <c r="J21" s="2">
        <v>-249</v>
      </c>
      <c r="K21" s="2">
        <v>-261</v>
      </c>
      <c r="L21" s="2">
        <v>-391</v>
      </c>
      <c r="M21" s="2">
        <v>-403</v>
      </c>
      <c r="N21" s="2">
        <v>-51853</v>
      </c>
      <c r="O21" s="44">
        <v>-0.035</v>
      </c>
    </row>
    <row r="22" spans="2:15" ht="12" customHeight="1">
      <c r="B22" s="8"/>
      <c r="C22" s="79" t="s">
        <v>107</v>
      </c>
      <c r="D22" s="77" t="s">
        <v>119</v>
      </c>
      <c r="E22" s="74" t="s">
        <v>124</v>
      </c>
      <c r="F22" s="28">
        <v>-0.01899</v>
      </c>
      <c r="G22" s="15">
        <v>-2674</v>
      </c>
      <c r="H22" s="2">
        <v>-418</v>
      </c>
      <c r="I22" s="2">
        <v>-292</v>
      </c>
      <c r="J22" s="2">
        <v>-334</v>
      </c>
      <c r="K22" s="2">
        <v>-523</v>
      </c>
      <c r="L22" s="2">
        <v>-547</v>
      </c>
      <c r="M22" s="2">
        <v>-560</v>
      </c>
      <c r="N22" s="2">
        <v>-49592</v>
      </c>
      <c r="O22" s="44">
        <v>-0.03475</v>
      </c>
    </row>
    <row r="23" spans="2:15" ht="12" customHeight="1">
      <c r="B23" s="8"/>
      <c r="C23" s="79" t="s">
        <v>101</v>
      </c>
      <c r="D23" s="77" t="s">
        <v>119</v>
      </c>
      <c r="E23" s="74" t="s">
        <v>118</v>
      </c>
      <c r="F23" s="28">
        <v>-0.030605</v>
      </c>
      <c r="G23" s="15">
        <f>SUM(H23:M23)</f>
        <v>-4226</v>
      </c>
      <c r="H23" s="2">
        <v>-2069</v>
      </c>
      <c r="I23" s="2">
        <v>-372</v>
      </c>
      <c r="J23" s="2">
        <v>-325</v>
      </c>
      <c r="K23" s="2">
        <v>-350</v>
      </c>
      <c r="L23" s="2">
        <v>-527</v>
      </c>
      <c r="M23" s="2">
        <v>-583</v>
      </c>
      <c r="N23" s="2">
        <v>-64870</v>
      </c>
      <c r="O23" s="44">
        <v>-0.0471</v>
      </c>
    </row>
    <row r="25" spans="2:13" ht="12" customHeight="1">
      <c r="B25" s="87" t="s">
        <v>0</v>
      </c>
      <c r="C25" s="88"/>
      <c r="D25" s="88"/>
      <c r="E25" s="89"/>
      <c r="F25" s="93" t="s">
        <v>97</v>
      </c>
      <c r="G25" s="93"/>
      <c r="H25" s="93"/>
      <c r="I25" s="93"/>
      <c r="J25" s="93"/>
      <c r="K25" s="93"/>
      <c r="L25" s="93"/>
      <c r="M25" s="93"/>
    </row>
    <row r="26" spans="2:13" ht="12" customHeight="1">
      <c r="B26" s="90"/>
      <c r="C26" s="91"/>
      <c r="D26" s="91"/>
      <c r="E26" s="92"/>
      <c r="F26" s="30" t="s">
        <v>77</v>
      </c>
      <c r="G26" s="31" t="s">
        <v>78</v>
      </c>
      <c r="H26" s="31" t="s">
        <v>79</v>
      </c>
      <c r="I26" s="31" t="s">
        <v>80</v>
      </c>
      <c r="J26" s="31" t="s">
        <v>81</v>
      </c>
      <c r="K26" s="31" t="s">
        <v>82</v>
      </c>
      <c r="L26" s="31" t="s">
        <v>83</v>
      </c>
      <c r="M26" s="7" t="s">
        <v>12</v>
      </c>
    </row>
    <row r="27" spans="2:13" ht="12" customHeight="1">
      <c r="B27" s="19" t="s">
        <v>35</v>
      </c>
      <c r="C27" s="81"/>
      <c r="D27" s="81"/>
      <c r="E27" s="73" t="s">
        <v>41</v>
      </c>
      <c r="F27" s="20">
        <v>4.98</v>
      </c>
      <c r="G27" s="16">
        <v>5.05</v>
      </c>
      <c r="H27" s="16">
        <v>4.57</v>
      </c>
      <c r="I27" s="16">
        <v>4.92</v>
      </c>
      <c r="J27" s="16">
        <v>4.92</v>
      </c>
      <c r="K27" s="16">
        <v>5.12</v>
      </c>
      <c r="L27" s="16">
        <v>4.89</v>
      </c>
      <c r="M27" s="16">
        <v>4.99</v>
      </c>
    </row>
    <row r="28" spans="2:13" ht="12" customHeight="1">
      <c r="B28" s="12"/>
      <c r="C28" s="81"/>
      <c r="D28" s="77"/>
      <c r="E28" s="73" t="s">
        <v>40</v>
      </c>
      <c r="F28" s="20">
        <v>5.06</v>
      </c>
      <c r="G28" s="16">
        <v>5.13</v>
      </c>
      <c r="H28" s="21">
        <v>4.7</v>
      </c>
      <c r="I28" s="16">
        <v>5.08</v>
      </c>
      <c r="J28" s="16">
        <v>4.87</v>
      </c>
      <c r="K28" s="16">
        <v>5.21</v>
      </c>
      <c r="L28" s="16">
        <v>4.96</v>
      </c>
      <c r="M28" s="16">
        <v>4.99</v>
      </c>
    </row>
    <row r="29" spans="2:13" ht="12" customHeight="1">
      <c r="B29" s="8" t="s">
        <v>7</v>
      </c>
      <c r="C29" s="78"/>
      <c r="D29" s="78"/>
      <c r="E29" s="73" t="s">
        <v>42</v>
      </c>
      <c r="F29" s="20">
        <v>5.17</v>
      </c>
      <c r="G29" s="16">
        <v>5.21</v>
      </c>
      <c r="H29" s="16">
        <v>4.98</v>
      </c>
      <c r="I29" s="16">
        <v>4.92</v>
      </c>
      <c r="J29" s="16">
        <v>4.96</v>
      </c>
      <c r="K29" s="16">
        <v>5.38</v>
      </c>
      <c r="L29" s="16">
        <v>5.31</v>
      </c>
      <c r="M29" s="16">
        <v>5.18</v>
      </c>
    </row>
    <row r="30" spans="2:13" ht="12" customHeight="1">
      <c r="B30" s="10"/>
      <c r="C30" s="78"/>
      <c r="D30" s="78"/>
      <c r="E30" s="73" t="s">
        <v>43</v>
      </c>
      <c r="F30" s="20">
        <v>5.19</v>
      </c>
      <c r="G30" s="16">
        <v>5.24</v>
      </c>
      <c r="H30" s="16">
        <v>4.94</v>
      </c>
      <c r="I30" s="16">
        <v>4.97</v>
      </c>
      <c r="J30" s="16">
        <v>4.98</v>
      </c>
      <c r="K30" s="16">
        <v>5.35</v>
      </c>
      <c r="L30" s="16">
        <v>5.37</v>
      </c>
      <c r="M30" s="21">
        <v>5.2</v>
      </c>
    </row>
    <row r="31" spans="2:13" ht="12" customHeight="1">
      <c r="B31" s="12"/>
      <c r="C31" s="81"/>
      <c r="D31" s="77"/>
      <c r="E31" s="73" t="s">
        <v>39</v>
      </c>
      <c r="F31" s="22">
        <v>5.3</v>
      </c>
      <c r="G31" s="16">
        <v>5.31</v>
      </c>
      <c r="H31" s="16">
        <v>5.14</v>
      </c>
      <c r="I31" s="16">
        <v>5.15</v>
      </c>
      <c r="J31" s="16">
        <v>5.06</v>
      </c>
      <c r="K31" s="21">
        <v>5.6</v>
      </c>
      <c r="L31" s="16">
        <v>5.51</v>
      </c>
      <c r="M31" s="21">
        <v>5.1</v>
      </c>
    </row>
    <row r="32" spans="2:13" ht="12" customHeight="1">
      <c r="B32" s="12"/>
      <c r="C32" s="81"/>
      <c r="D32" s="77"/>
      <c r="E32" s="73" t="s">
        <v>38</v>
      </c>
      <c r="F32" s="61">
        <v>5.28</v>
      </c>
      <c r="G32" s="62">
        <v>5.21</v>
      </c>
      <c r="H32" s="63">
        <v>5.1</v>
      </c>
      <c r="I32" s="62">
        <v>5.61</v>
      </c>
      <c r="J32" s="62">
        <v>5.12</v>
      </c>
      <c r="K32" s="63">
        <v>5.5</v>
      </c>
      <c r="L32" s="62">
        <v>5.57</v>
      </c>
      <c r="M32" s="62">
        <v>4.92</v>
      </c>
    </row>
    <row r="33" spans="2:13" ht="12" customHeight="1">
      <c r="B33" s="12"/>
      <c r="C33" s="81"/>
      <c r="D33" s="77"/>
      <c r="E33" s="73" t="s">
        <v>37</v>
      </c>
      <c r="F33" s="61">
        <v>5.33</v>
      </c>
      <c r="G33" s="62">
        <v>5.22</v>
      </c>
      <c r="H33" s="62">
        <v>5.24</v>
      </c>
      <c r="I33" s="62">
        <v>5.52</v>
      </c>
      <c r="J33" s="62">
        <v>5.39</v>
      </c>
      <c r="K33" s="62">
        <v>5.56</v>
      </c>
      <c r="L33" s="62">
        <v>5.83</v>
      </c>
      <c r="M33" s="62">
        <v>5.03</v>
      </c>
    </row>
    <row r="34" spans="2:13" ht="12" customHeight="1">
      <c r="B34" s="8"/>
      <c r="C34" s="79"/>
      <c r="D34" s="79"/>
      <c r="E34" s="74" t="s">
        <v>14</v>
      </c>
      <c r="F34" s="64">
        <v>5.4</v>
      </c>
      <c r="G34" s="65">
        <v>5.26</v>
      </c>
      <c r="H34" s="65">
        <v>5.48</v>
      </c>
      <c r="I34" s="65">
        <v>5.51</v>
      </c>
      <c r="J34" s="65">
        <v>5.53</v>
      </c>
      <c r="K34" s="65">
        <v>5.59</v>
      </c>
      <c r="L34" s="65">
        <v>5.95</v>
      </c>
      <c r="M34" s="66">
        <v>5.03</v>
      </c>
    </row>
    <row r="35" spans="2:13" ht="12" customHeight="1">
      <c r="B35" s="8"/>
      <c r="C35" s="79"/>
      <c r="D35" s="79"/>
      <c r="E35" s="74" t="s">
        <v>15</v>
      </c>
      <c r="F35" s="64">
        <v>5</v>
      </c>
      <c r="G35" s="66">
        <v>4.84</v>
      </c>
      <c r="H35" s="66">
        <v>5.19</v>
      </c>
      <c r="I35" s="66">
        <v>5.16</v>
      </c>
      <c r="J35" s="66">
        <v>5.19</v>
      </c>
      <c r="K35" s="66">
        <v>5.13</v>
      </c>
      <c r="L35" s="66">
        <v>5.57</v>
      </c>
      <c r="M35" s="66">
        <v>4.63</v>
      </c>
    </row>
    <row r="36" spans="2:13" ht="12" customHeight="1">
      <c r="B36" s="9"/>
      <c r="C36" s="80"/>
      <c r="D36" s="80"/>
      <c r="E36" s="75" t="s">
        <v>16</v>
      </c>
      <c r="F36" s="64">
        <v>4.65</v>
      </c>
      <c r="G36" s="66">
        <v>4.44</v>
      </c>
      <c r="H36" s="65">
        <v>4.91</v>
      </c>
      <c r="I36" s="66">
        <v>4.82</v>
      </c>
      <c r="J36" s="66">
        <v>4.94</v>
      </c>
      <c r="K36" s="66">
        <v>4.97</v>
      </c>
      <c r="L36" s="66">
        <v>5.28</v>
      </c>
      <c r="M36" s="66">
        <v>4.23</v>
      </c>
    </row>
    <row r="37" spans="2:13" ht="12" customHeight="1">
      <c r="B37" s="8"/>
      <c r="C37" s="79"/>
      <c r="D37" s="79"/>
      <c r="E37" s="74" t="s">
        <v>17</v>
      </c>
      <c r="F37" s="64">
        <v>4.28</v>
      </c>
      <c r="G37" s="66">
        <v>4.06</v>
      </c>
      <c r="H37" s="66">
        <v>4.44</v>
      </c>
      <c r="I37" s="66">
        <v>4.52</v>
      </c>
      <c r="J37" s="66">
        <v>4.6</v>
      </c>
      <c r="K37" s="66">
        <v>4.63</v>
      </c>
      <c r="L37" s="66">
        <v>5.17</v>
      </c>
      <c r="M37" s="66">
        <v>3.86</v>
      </c>
    </row>
    <row r="38" spans="2:13" ht="12" customHeight="1">
      <c r="B38" s="9"/>
      <c r="C38" s="80"/>
      <c r="D38" s="80"/>
      <c r="E38" s="75" t="s">
        <v>18</v>
      </c>
      <c r="F38" s="64">
        <v>3.99</v>
      </c>
      <c r="G38" s="65">
        <v>3.81</v>
      </c>
      <c r="H38" s="66">
        <v>4.17</v>
      </c>
      <c r="I38" s="65">
        <v>4.26</v>
      </c>
      <c r="J38" s="65">
        <v>4.4</v>
      </c>
      <c r="K38" s="65">
        <v>4.39</v>
      </c>
      <c r="L38" s="65">
        <v>4.54</v>
      </c>
      <c r="M38" s="66">
        <v>3.61</v>
      </c>
    </row>
    <row r="39" spans="2:13" ht="12" customHeight="1">
      <c r="B39" s="8"/>
      <c r="C39" s="79"/>
      <c r="D39" s="79"/>
      <c r="E39" s="74" t="s">
        <v>19</v>
      </c>
      <c r="F39" s="64">
        <v>3.75</v>
      </c>
      <c r="G39" s="66">
        <v>3.6</v>
      </c>
      <c r="H39" s="66">
        <v>3.82</v>
      </c>
      <c r="I39" s="66">
        <v>4.11</v>
      </c>
      <c r="J39" s="66">
        <v>4.11</v>
      </c>
      <c r="K39" s="66">
        <v>4.24</v>
      </c>
      <c r="L39" s="66">
        <v>4.14</v>
      </c>
      <c r="M39" s="66">
        <v>3.38</v>
      </c>
    </row>
    <row r="40" spans="2:13" ht="12" customHeight="1">
      <c r="B40" s="8"/>
      <c r="C40" s="79"/>
      <c r="D40" s="79"/>
      <c r="E40" s="74" t="s">
        <v>20</v>
      </c>
      <c r="F40" s="64">
        <v>3.62</v>
      </c>
      <c r="G40" s="65">
        <v>3.47</v>
      </c>
      <c r="H40" s="65">
        <v>3.74</v>
      </c>
      <c r="I40" s="65">
        <v>3.99</v>
      </c>
      <c r="J40" s="65">
        <v>4</v>
      </c>
      <c r="K40" s="65">
        <v>4.1</v>
      </c>
      <c r="L40" s="65">
        <v>4.04</v>
      </c>
      <c r="M40" s="66">
        <v>3.26</v>
      </c>
    </row>
    <row r="41" spans="2:13" ht="12" customHeight="1">
      <c r="B41" s="9" t="s">
        <v>8</v>
      </c>
      <c r="C41" s="80"/>
      <c r="D41" s="80"/>
      <c r="E41" s="75" t="s">
        <v>21</v>
      </c>
      <c r="F41" s="64">
        <v>3.43</v>
      </c>
      <c r="G41" s="66">
        <v>3.28</v>
      </c>
      <c r="H41" s="66">
        <v>3.59</v>
      </c>
      <c r="I41" s="66">
        <v>3.91</v>
      </c>
      <c r="J41" s="66">
        <v>3.8</v>
      </c>
      <c r="K41" s="66">
        <v>3.87</v>
      </c>
      <c r="L41" s="66">
        <v>3.89</v>
      </c>
      <c r="M41" s="66">
        <v>3.1</v>
      </c>
    </row>
    <row r="42" spans="2:13" ht="12" customHeight="1">
      <c r="B42" s="8"/>
      <c r="C42" s="79"/>
      <c r="D42" s="79"/>
      <c r="E42" s="74" t="s">
        <v>22</v>
      </c>
      <c r="F42" s="64">
        <v>3.21</v>
      </c>
      <c r="G42" s="65">
        <v>3.05</v>
      </c>
      <c r="H42" s="66">
        <v>3.35</v>
      </c>
      <c r="I42" s="65">
        <v>3.68</v>
      </c>
      <c r="J42" s="65">
        <v>3.63</v>
      </c>
      <c r="K42" s="65">
        <v>3.65</v>
      </c>
      <c r="L42" s="65">
        <v>3.72</v>
      </c>
      <c r="M42" s="66">
        <v>2.92</v>
      </c>
    </row>
    <row r="43" spans="2:13" ht="12" customHeight="1">
      <c r="B43" s="10"/>
      <c r="C43" s="78"/>
      <c r="D43" s="78"/>
      <c r="E43" s="76" t="s">
        <v>9</v>
      </c>
      <c r="F43" s="64">
        <v>3.02</v>
      </c>
      <c r="G43" s="66">
        <v>2.87</v>
      </c>
      <c r="H43" s="66">
        <v>3.15</v>
      </c>
      <c r="I43" s="66">
        <v>3.55</v>
      </c>
      <c r="J43" s="66">
        <v>3.41</v>
      </c>
      <c r="K43" s="66">
        <v>3.45</v>
      </c>
      <c r="L43" s="66">
        <v>3.59</v>
      </c>
      <c r="M43" s="66">
        <v>2.78</v>
      </c>
    </row>
    <row r="44" spans="2:13" ht="12" customHeight="1">
      <c r="B44" s="39"/>
      <c r="C44" s="82"/>
      <c r="D44" s="82"/>
      <c r="E44" s="86" t="s">
        <v>84</v>
      </c>
      <c r="F44" s="67">
        <v>2.88</v>
      </c>
      <c r="G44" s="68">
        <v>2.75</v>
      </c>
      <c r="H44" s="68">
        <v>2.95</v>
      </c>
      <c r="I44" s="68">
        <v>3.38</v>
      </c>
      <c r="J44" s="68">
        <v>3.22</v>
      </c>
      <c r="K44" s="68">
        <v>3.31</v>
      </c>
      <c r="L44" s="68">
        <v>3.39</v>
      </c>
      <c r="M44" s="68">
        <v>2.67</v>
      </c>
    </row>
    <row r="45" spans="1:13" ht="12" customHeight="1">
      <c r="A45" s="26"/>
      <c r="B45" s="8"/>
      <c r="C45" s="79"/>
      <c r="D45" s="79"/>
      <c r="E45" s="74" t="s">
        <v>89</v>
      </c>
      <c r="F45" s="64">
        <v>2.76</v>
      </c>
      <c r="G45" s="66">
        <v>2.65</v>
      </c>
      <c r="H45" s="66">
        <v>2.81</v>
      </c>
      <c r="I45" s="66">
        <v>3.24</v>
      </c>
      <c r="J45" s="66">
        <v>3.05</v>
      </c>
      <c r="K45" s="66">
        <v>3.14</v>
      </c>
      <c r="L45" s="66">
        <v>3.26</v>
      </c>
      <c r="M45" s="66">
        <v>2.55</v>
      </c>
    </row>
    <row r="46" spans="1:13" ht="12" customHeight="1">
      <c r="A46" s="26"/>
      <c r="B46" s="8"/>
      <c r="C46" s="79"/>
      <c r="D46" s="79"/>
      <c r="E46" s="74" t="s">
        <v>93</v>
      </c>
      <c r="F46" s="64">
        <v>2.66</v>
      </c>
      <c r="G46" s="65">
        <v>2.58</v>
      </c>
      <c r="H46" s="65">
        <v>2.7</v>
      </c>
      <c r="I46" s="65">
        <v>3.03</v>
      </c>
      <c r="J46" s="65">
        <v>2.86</v>
      </c>
      <c r="K46" s="65">
        <v>2.9</v>
      </c>
      <c r="L46" s="65">
        <v>2.98</v>
      </c>
      <c r="M46" s="66">
        <v>2.46</v>
      </c>
    </row>
    <row r="47" spans="1:13" ht="12" customHeight="1">
      <c r="A47" s="26"/>
      <c r="B47" s="8" t="s">
        <v>100</v>
      </c>
      <c r="C47" s="79"/>
      <c r="D47" s="79"/>
      <c r="E47" s="74" t="s">
        <v>21</v>
      </c>
      <c r="F47" s="64">
        <v>2.51</v>
      </c>
      <c r="G47" s="65">
        <v>2.46</v>
      </c>
      <c r="H47" s="65">
        <v>2.52</v>
      </c>
      <c r="I47" s="65">
        <v>2.83</v>
      </c>
      <c r="J47" s="65">
        <v>2.68</v>
      </c>
      <c r="K47" s="65">
        <v>2.73</v>
      </c>
      <c r="L47" s="65">
        <v>2.71</v>
      </c>
      <c r="M47" s="66">
        <v>2.35</v>
      </c>
    </row>
    <row r="49" spans="2:13" ht="12" customHeight="1">
      <c r="B49" s="87" t="s">
        <v>0</v>
      </c>
      <c r="C49" s="88"/>
      <c r="D49" s="88"/>
      <c r="E49" s="89"/>
      <c r="F49" s="93" t="s">
        <v>23</v>
      </c>
      <c r="G49" s="93"/>
      <c r="H49" s="93"/>
      <c r="I49" s="93"/>
      <c r="J49" s="93"/>
      <c r="K49" s="93"/>
      <c r="L49" s="93"/>
      <c r="M49" s="93"/>
    </row>
    <row r="50" spans="2:13" ht="12" customHeight="1">
      <c r="B50" s="90"/>
      <c r="C50" s="91"/>
      <c r="D50" s="91"/>
      <c r="E50" s="92"/>
      <c r="F50" s="30" t="s">
        <v>77</v>
      </c>
      <c r="G50" s="31" t="s">
        <v>78</v>
      </c>
      <c r="H50" s="31" t="s">
        <v>79</v>
      </c>
      <c r="I50" s="31" t="s">
        <v>80</v>
      </c>
      <c r="J50" s="31" t="s">
        <v>81</v>
      </c>
      <c r="K50" s="31" t="s">
        <v>82</v>
      </c>
      <c r="L50" s="31" t="s">
        <v>83</v>
      </c>
      <c r="M50" s="7" t="s">
        <v>12</v>
      </c>
    </row>
    <row r="51" spans="2:13" ht="12" customHeight="1">
      <c r="B51" s="19" t="s">
        <v>35</v>
      </c>
      <c r="C51" s="81"/>
      <c r="D51" s="81"/>
      <c r="E51" s="73" t="s">
        <v>41</v>
      </c>
      <c r="F51" s="20">
        <v>97.3</v>
      </c>
      <c r="G51" s="16">
        <v>100.8</v>
      </c>
      <c r="H51" s="16">
        <v>90.8</v>
      </c>
      <c r="I51" s="23">
        <v>93</v>
      </c>
      <c r="J51" s="16">
        <v>94.8</v>
      </c>
      <c r="K51" s="16">
        <v>94.3</v>
      </c>
      <c r="L51" s="16">
        <v>94.5</v>
      </c>
      <c r="M51" s="16">
        <v>105.9</v>
      </c>
    </row>
    <row r="52" spans="2:13" ht="12" customHeight="1">
      <c r="B52" s="12"/>
      <c r="C52" s="81"/>
      <c r="D52" s="77"/>
      <c r="E52" s="73" t="s">
        <v>40</v>
      </c>
      <c r="F52" s="24">
        <v>97</v>
      </c>
      <c r="G52" s="16">
        <v>98.8</v>
      </c>
      <c r="H52" s="23">
        <v>91.8</v>
      </c>
      <c r="I52" s="23">
        <v>95</v>
      </c>
      <c r="J52" s="23">
        <v>97</v>
      </c>
      <c r="K52" s="16">
        <v>93.8</v>
      </c>
      <c r="L52" s="16">
        <v>97.8</v>
      </c>
      <c r="M52" s="23">
        <v>104</v>
      </c>
    </row>
    <row r="53" spans="2:13" ht="12" customHeight="1">
      <c r="B53" s="8" t="s">
        <v>7</v>
      </c>
      <c r="C53" s="78"/>
      <c r="D53" s="78"/>
      <c r="E53" s="73" t="s">
        <v>42</v>
      </c>
      <c r="F53" s="24">
        <v>96</v>
      </c>
      <c r="G53" s="16">
        <v>96.6</v>
      </c>
      <c r="H53" s="16">
        <v>92.9</v>
      </c>
      <c r="I53" s="16">
        <v>95.6</v>
      </c>
      <c r="J53" s="16">
        <v>95.2</v>
      </c>
      <c r="K53" s="16">
        <v>96.2</v>
      </c>
      <c r="L53" s="16">
        <v>96.5</v>
      </c>
      <c r="M53" s="16">
        <v>104.6</v>
      </c>
    </row>
    <row r="54" spans="2:13" ht="12" customHeight="1">
      <c r="B54" s="10"/>
      <c r="C54" s="78"/>
      <c r="D54" s="78"/>
      <c r="E54" s="73" t="s">
        <v>43</v>
      </c>
      <c r="F54" s="20">
        <v>96.5</v>
      </c>
      <c r="G54" s="16">
        <v>96.5</v>
      </c>
      <c r="H54" s="16">
        <v>95.6</v>
      </c>
      <c r="I54" s="16">
        <v>93.6</v>
      </c>
      <c r="J54" s="16">
        <v>95.4</v>
      </c>
      <c r="K54" s="16">
        <v>97.8</v>
      </c>
      <c r="L54" s="16">
        <v>99.7</v>
      </c>
      <c r="M54" s="23">
        <v>104.3</v>
      </c>
    </row>
    <row r="55" spans="2:13" ht="12" customHeight="1">
      <c r="B55" s="12"/>
      <c r="C55" s="81"/>
      <c r="D55" s="77"/>
      <c r="E55" s="73" t="s">
        <v>39</v>
      </c>
      <c r="F55" s="24">
        <v>97.8</v>
      </c>
      <c r="G55" s="62">
        <v>97.8</v>
      </c>
      <c r="H55" s="62">
        <v>99.4</v>
      </c>
      <c r="I55" s="62">
        <v>96.8</v>
      </c>
      <c r="J55" s="62">
        <v>94.9</v>
      </c>
      <c r="K55" s="69">
        <v>98.6</v>
      </c>
      <c r="L55" s="62">
        <v>99.1</v>
      </c>
      <c r="M55" s="69">
        <v>104</v>
      </c>
    </row>
    <row r="56" spans="2:13" ht="12" customHeight="1">
      <c r="B56" s="12"/>
      <c r="C56" s="81"/>
      <c r="D56" s="77"/>
      <c r="E56" s="73" t="s">
        <v>38</v>
      </c>
      <c r="F56" s="20">
        <v>94.1</v>
      </c>
      <c r="G56" s="62">
        <v>96.8</v>
      </c>
      <c r="H56" s="62">
        <v>91.7</v>
      </c>
      <c r="I56" s="62">
        <v>90.7</v>
      </c>
      <c r="J56" s="62">
        <v>86.8</v>
      </c>
      <c r="K56" s="69">
        <v>93.1</v>
      </c>
      <c r="L56" s="62">
        <v>89.7</v>
      </c>
      <c r="M56" s="62">
        <v>95.8</v>
      </c>
    </row>
    <row r="57" spans="2:13" ht="12" customHeight="1">
      <c r="B57" s="12"/>
      <c r="C57" s="81"/>
      <c r="D57" s="77"/>
      <c r="E57" s="73" t="s">
        <v>37</v>
      </c>
      <c r="F57" s="20">
        <v>95.6</v>
      </c>
      <c r="G57" s="62">
        <v>97.2</v>
      </c>
      <c r="H57" s="62">
        <v>93.6</v>
      </c>
      <c r="I57" s="70">
        <v>91.1</v>
      </c>
      <c r="J57" s="62">
        <v>92.9</v>
      </c>
      <c r="K57" s="62">
        <v>95.4</v>
      </c>
      <c r="L57" s="62">
        <v>93.1</v>
      </c>
      <c r="M57" s="62">
        <v>97.4</v>
      </c>
    </row>
    <row r="58" spans="2:13" ht="12" customHeight="1">
      <c r="B58" s="8" t="s">
        <v>7</v>
      </c>
      <c r="C58" s="79"/>
      <c r="D58" s="79"/>
      <c r="E58" s="74" t="s">
        <v>14</v>
      </c>
      <c r="F58" s="14">
        <v>96.7</v>
      </c>
      <c r="G58" s="71">
        <v>97.8</v>
      </c>
      <c r="H58" s="72">
        <v>95.2</v>
      </c>
      <c r="I58" s="72">
        <v>92.4</v>
      </c>
      <c r="J58" s="72">
        <v>96.1</v>
      </c>
      <c r="K58" s="71">
        <v>94.9</v>
      </c>
      <c r="L58" s="71">
        <v>97.6</v>
      </c>
      <c r="M58" s="71">
        <v>96.8</v>
      </c>
    </row>
    <row r="59" spans="2:13" ht="12" customHeight="1">
      <c r="B59" s="8"/>
      <c r="C59" s="79"/>
      <c r="D59" s="79"/>
      <c r="E59" s="74" t="s">
        <v>15</v>
      </c>
      <c r="F59" s="14">
        <v>95.1</v>
      </c>
      <c r="G59" s="71">
        <v>95.9</v>
      </c>
      <c r="H59" s="71">
        <v>95.4</v>
      </c>
      <c r="I59" s="71">
        <v>90.3</v>
      </c>
      <c r="J59" s="71">
        <v>93.5</v>
      </c>
      <c r="K59" s="71">
        <v>93.2</v>
      </c>
      <c r="L59" s="71">
        <v>98.4</v>
      </c>
      <c r="M59" s="71">
        <v>95.6</v>
      </c>
    </row>
    <row r="60" spans="2:13" ht="12" customHeight="1">
      <c r="B60" s="9"/>
      <c r="C60" s="80"/>
      <c r="D60" s="80"/>
      <c r="E60" s="75" t="s">
        <v>16</v>
      </c>
      <c r="F60" s="14">
        <v>91.2</v>
      </c>
      <c r="G60" s="71">
        <v>93</v>
      </c>
      <c r="H60" s="71">
        <v>94.3</v>
      </c>
      <c r="I60" s="71">
        <v>88.4</v>
      </c>
      <c r="J60" s="72">
        <v>91.3</v>
      </c>
      <c r="K60" s="71">
        <v>92.3</v>
      </c>
      <c r="L60" s="71">
        <v>96.2</v>
      </c>
      <c r="M60" s="71">
        <v>92.5</v>
      </c>
    </row>
    <row r="61" spans="2:13" ht="12" customHeight="1">
      <c r="B61" s="8"/>
      <c r="C61" s="79"/>
      <c r="D61" s="79"/>
      <c r="E61" s="74" t="s">
        <v>17</v>
      </c>
      <c r="F61" s="14">
        <v>91.4</v>
      </c>
      <c r="G61" s="71">
        <v>91.2</v>
      </c>
      <c r="H61" s="71">
        <v>94.9</v>
      </c>
      <c r="I61" s="71">
        <v>89.9</v>
      </c>
      <c r="J61" s="71">
        <v>91.6</v>
      </c>
      <c r="K61" s="71">
        <v>91.1</v>
      </c>
      <c r="L61" s="71">
        <v>90.6</v>
      </c>
      <c r="M61" s="71">
        <v>91</v>
      </c>
    </row>
    <row r="62" spans="2:13" ht="12" customHeight="1">
      <c r="B62" s="9"/>
      <c r="C62" s="80"/>
      <c r="D62" s="80"/>
      <c r="E62" s="75" t="s">
        <v>18</v>
      </c>
      <c r="F62" s="14">
        <v>91.8</v>
      </c>
      <c r="G62" s="72">
        <v>92</v>
      </c>
      <c r="H62" s="71">
        <v>94.3</v>
      </c>
      <c r="I62" s="71">
        <v>91.9</v>
      </c>
      <c r="J62" s="71">
        <v>91.4</v>
      </c>
      <c r="K62" s="71">
        <v>91.8</v>
      </c>
      <c r="L62" s="71">
        <v>87.2</v>
      </c>
      <c r="M62" s="71">
        <v>91.3</v>
      </c>
    </row>
    <row r="63" spans="2:13" ht="12" customHeight="1">
      <c r="B63" s="8"/>
      <c r="C63" s="79"/>
      <c r="D63" s="79"/>
      <c r="E63" s="74" t="s">
        <v>19</v>
      </c>
      <c r="F63" s="14">
        <v>91.8</v>
      </c>
      <c r="G63" s="71">
        <v>92.2</v>
      </c>
      <c r="H63" s="71">
        <v>95.6</v>
      </c>
      <c r="I63" s="71">
        <v>91</v>
      </c>
      <c r="J63" s="71">
        <v>92.1</v>
      </c>
      <c r="K63" s="71">
        <v>90.6</v>
      </c>
      <c r="L63" s="71">
        <v>84.6</v>
      </c>
      <c r="M63" s="71">
        <v>91.1</v>
      </c>
    </row>
    <row r="64" spans="2:13" ht="12" customHeight="1">
      <c r="B64" s="8"/>
      <c r="C64" s="79"/>
      <c r="D64" s="79"/>
      <c r="E64" s="74" t="s">
        <v>20</v>
      </c>
      <c r="F64" s="14">
        <v>91.3</v>
      </c>
      <c r="G64" s="71">
        <v>91.5</v>
      </c>
      <c r="H64" s="71">
        <v>92.2</v>
      </c>
      <c r="I64" s="71">
        <v>92.8</v>
      </c>
      <c r="J64" s="71">
        <v>93.4</v>
      </c>
      <c r="K64" s="71">
        <v>89.5</v>
      </c>
      <c r="L64" s="71">
        <v>86</v>
      </c>
      <c r="M64" s="71">
        <v>90.6</v>
      </c>
    </row>
    <row r="65" spans="2:13" ht="12" customHeight="1">
      <c r="B65" s="9" t="s">
        <v>8</v>
      </c>
      <c r="C65" s="80"/>
      <c r="D65" s="80"/>
      <c r="E65" s="75" t="s">
        <v>21</v>
      </c>
      <c r="F65" s="14">
        <v>90.1</v>
      </c>
      <c r="G65" s="71">
        <v>90.6</v>
      </c>
      <c r="H65" s="71">
        <v>89.8</v>
      </c>
      <c r="I65" s="71">
        <v>90.6</v>
      </c>
      <c r="J65" s="71">
        <v>92.4</v>
      </c>
      <c r="K65" s="71">
        <v>89.8</v>
      </c>
      <c r="L65" s="71">
        <v>82.3</v>
      </c>
      <c r="M65" s="71">
        <v>89.2</v>
      </c>
    </row>
    <row r="66" spans="2:13" ht="12" customHeight="1">
      <c r="B66" s="8"/>
      <c r="C66" s="79"/>
      <c r="D66" s="79"/>
      <c r="E66" s="74" t="s">
        <v>22</v>
      </c>
      <c r="F66" s="14">
        <v>89.2</v>
      </c>
      <c r="G66" s="71">
        <v>89.7</v>
      </c>
      <c r="H66" s="71">
        <v>88.6</v>
      </c>
      <c r="I66" s="71">
        <v>89.4</v>
      </c>
      <c r="J66" s="71">
        <v>90.2</v>
      </c>
      <c r="K66" s="71">
        <v>90.9</v>
      </c>
      <c r="L66" s="71">
        <v>81.2</v>
      </c>
      <c r="M66" s="71">
        <v>88.9</v>
      </c>
    </row>
    <row r="67" spans="2:13" ht="12" customHeight="1">
      <c r="B67" s="10"/>
      <c r="C67" s="78"/>
      <c r="D67" s="78"/>
      <c r="E67" s="76" t="s">
        <v>9</v>
      </c>
      <c r="F67" s="14">
        <v>89.5</v>
      </c>
      <c r="G67" s="71">
        <v>90.5</v>
      </c>
      <c r="H67" s="71">
        <v>87.2</v>
      </c>
      <c r="I67" s="71">
        <v>89.2</v>
      </c>
      <c r="J67" s="71">
        <v>89.5</v>
      </c>
      <c r="K67" s="71">
        <v>89.9</v>
      </c>
      <c r="L67" s="71">
        <v>80.5</v>
      </c>
      <c r="M67" s="71">
        <v>88.6</v>
      </c>
    </row>
    <row r="68" spans="2:13" ht="12" customHeight="1">
      <c r="B68" s="8"/>
      <c r="C68" s="79"/>
      <c r="D68" s="79"/>
      <c r="E68" s="74" t="s">
        <v>84</v>
      </c>
      <c r="F68" s="14">
        <v>89.8</v>
      </c>
      <c r="G68" s="71">
        <v>91.1</v>
      </c>
      <c r="H68" s="71">
        <v>87.6</v>
      </c>
      <c r="I68" s="71">
        <v>88.8</v>
      </c>
      <c r="J68" s="71">
        <v>88.1</v>
      </c>
      <c r="K68" s="71">
        <v>88.4</v>
      </c>
      <c r="L68" s="71">
        <v>82.8</v>
      </c>
      <c r="M68" s="71">
        <v>87.8</v>
      </c>
    </row>
    <row r="69" spans="2:13" ht="12" customHeight="1">
      <c r="B69" s="8"/>
      <c r="C69" s="79"/>
      <c r="D69" s="79"/>
      <c r="E69" s="74" t="s">
        <v>89</v>
      </c>
      <c r="F69" s="14">
        <v>88.8</v>
      </c>
      <c r="G69" s="71">
        <v>89.8</v>
      </c>
      <c r="H69" s="71">
        <v>87.2</v>
      </c>
      <c r="I69" s="71">
        <v>86.5</v>
      </c>
      <c r="J69" s="71">
        <v>89.4</v>
      </c>
      <c r="K69" s="71">
        <v>88.6</v>
      </c>
      <c r="L69" s="71">
        <v>79.2</v>
      </c>
      <c r="M69" s="71">
        <v>87.5</v>
      </c>
    </row>
    <row r="70" spans="2:13" ht="12" customHeight="1">
      <c r="B70" s="8"/>
      <c r="C70" s="79"/>
      <c r="D70" s="79"/>
      <c r="E70" s="74" t="s">
        <v>101</v>
      </c>
      <c r="F70" s="14">
        <v>89</v>
      </c>
      <c r="G70" s="71">
        <v>90.1</v>
      </c>
      <c r="H70" s="71">
        <v>88.2</v>
      </c>
      <c r="I70" s="71">
        <v>84.5</v>
      </c>
      <c r="J70" s="71">
        <v>89.2</v>
      </c>
      <c r="K70" s="71">
        <v>89.1</v>
      </c>
      <c r="L70" s="71">
        <v>77.8</v>
      </c>
      <c r="M70" s="71">
        <v>88.3</v>
      </c>
    </row>
    <row r="71" spans="2:13" ht="12" customHeight="1">
      <c r="B71" s="8" t="s">
        <v>100</v>
      </c>
      <c r="C71" s="79"/>
      <c r="D71" s="79"/>
      <c r="E71" s="74" t="s">
        <v>21</v>
      </c>
      <c r="F71" s="14">
        <v>90.4</v>
      </c>
      <c r="G71" s="71">
        <v>91.3</v>
      </c>
      <c r="H71" s="71">
        <v>89.8</v>
      </c>
      <c r="I71" s="71">
        <v>85.2</v>
      </c>
      <c r="J71" s="72">
        <v>91.2</v>
      </c>
      <c r="K71" s="72">
        <v>91.3</v>
      </c>
      <c r="L71" s="72">
        <v>78.3</v>
      </c>
      <c r="M71" s="72">
        <v>88.7</v>
      </c>
    </row>
    <row r="73" spans="2:14" ht="12" customHeight="1">
      <c r="B73" s="87" t="s">
        <v>0</v>
      </c>
      <c r="C73" s="88"/>
      <c r="D73" s="88"/>
      <c r="E73" s="89"/>
      <c r="F73" s="93" t="s">
        <v>98</v>
      </c>
      <c r="G73" s="93"/>
      <c r="H73" s="93"/>
      <c r="I73" s="93"/>
      <c r="J73" s="93"/>
      <c r="K73" s="93"/>
      <c r="L73" s="93"/>
      <c r="M73" s="93"/>
      <c r="N73" s="4"/>
    </row>
    <row r="74" spans="2:14" ht="12" customHeight="1">
      <c r="B74" s="90"/>
      <c r="C74" s="91"/>
      <c r="D74" s="91"/>
      <c r="E74" s="92"/>
      <c r="F74" s="30" t="s">
        <v>77</v>
      </c>
      <c r="G74" s="31" t="s">
        <v>78</v>
      </c>
      <c r="H74" s="31" t="s">
        <v>79</v>
      </c>
      <c r="I74" s="31" t="s">
        <v>80</v>
      </c>
      <c r="J74" s="31" t="s">
        <v>81</v>
      </c>
      <c r="K74" s="31" t="s">
        <v>82</v>
      </c>
      <c r="L74" s="31" t="s">
        <v>83</v>
      </c>
      <c r="M74" s="7" t="s">
        <v>12</v>
      </c>
      <c r="N74" s="5" t="s">
        <v>25</v>
      </c>
    </row>
    <row r="75" spans="2:14" ht="12" customHeight="1">
      <c r="B75" s="8" t="s">
        <v>7</v>
      </c>
      <c r="C75" s="79"/>
      <c r="D75" s="79"/>
      <c r="E75" s="74" t="s">
        <v>14</v>
      </c>
      <c r="F75" s="14">
        <v>370.4</v>
      </c>
      <c r="G75" s="3">
        <v>446.9</v>
      </c>
      <c r="H75" s="3">
        <v>255.3</v>
      </c>
      <c r="I75" s="3">
        <v>374.5</v>
      </c>
      <c r="J75" s="3">
        <v>407.9</v>
      </c>
      <c r="K75" s="3">
        <v>261</v>
      </c>
      <c r="L75" s="3">
        <v>287</v>
      </c>
      <c r="M75" s="3">
        <v>427.5</v>
      </c>
      <c r="N75" s="11" t="s">
        <v>24</v>
      </c>
    </row>
    <row r="76" spans="2:14" ht="12" customHeight="1">
      <c r="B76" s="8"/>
      <c r="C76" s="79"/>
      <c r="D76" s="79"/>
      <c r="E76" s="74" t="s">
        <v>15</v>
      </c>
      <c r="F76" s="14">
        <v>359.48</v>
      </c>
      <c r="G76" s="3">
        <v>439.5</v>
      </c>
      <c r="H76" s="3">
        <v>248.1</v>
      </c>
      <c r="I76" s="3">
        <v>346.4</v>
      </c>
      <c r="J76" s="3">
        <v>380.3</v>
      </c>
      <c r="K76" s="3">
        <v>247.8</v>
      </c>
      <c r="L76" s="3">
        <v>283</v>
      </c>
      <c r="M76" s="3">
        <v>430.8</v>
      </c>
      <c r="N76" s="11" t="s">
        <v>28</v>
      </c>
    </row>
    <row r="77" spans="2:14" ht="12" customHeight="1">
      <c r="B77" s="9"/>
      <c r="C77" s="80"/>
      <c r="D77" s="80"/>
      <c r="E77" s="75" t="s">
        <v>16</v>
      </c>
      <c r="F77" s="14">
        <v>348.5</v>
      </c>
      <c r="G77" s="3">
        <v>435.3</v>
      </c>
      <c r="H77" s="3">
        <v>235.3</v>
      </c>
      <c r="I77" s="3">
        <v>322.8</v>
      </c>
      <c r="J77" s="3">
        <v>354.6</v>
      </c>
      <c r="K77" s="3">
        <v>232.7</v>
      </c>
      <c r="L77" s="3">
        <v>269.4</v>
      </c>
      <c r="M77" s="3">
        <v>401.4</v>
      </c>
      <c r="N77" s="11" t="s">
        <v>29</v>
      </c>
    </row>
    <row r="78" spans="2:14" ht="12" customHeight="1">
      <c r="B78" s="8"/>
      <c r="C78" s="79"/>
      <c r="D78" s="79"/>
      <c r="E78" s="74" t="s">
        <v>17</v>
      </c>
      <c r="F78" s="14">
        <v>342.7</v>
      </c>
      <c r="G78" s="3">
        <v>444.6</v>
      </c>
      <c r="H78" s="3">
        <v>236.3</v>
      </c>
      <c r="I78" s="3">
        <v>263.9</v>
      </c>
      <c r="J78" s="3">
        <v>327.9</v>
      </c>
      <c r="K78" s="3">
        <v>216.8</v>
      </c>
      <c r="L78" s="3">
        <v>259.7</v>
      </c>
      <c r="M78" s="3">
        <v>383.4</v>
      </c>
      <c r="N78" s="11" t="s">
        <v>30</v>
      </c>
    </row>
    <row r="79" spans="2:14" ht="12" customHeight="1">
      <c r="B79" s="9"/>
      <c r="C79" s="80"/>
      <c r="D79" s="80"/>
      <c r="E79" s="75" t="s">
        <v>18</v>
      </c>
      <c r="F79" s="14">
        <v>367.5</v>
      </c>
      <c r="G79" s="3">
        <v>499.6</v>
      </c>
      <c r="H79" s="3">
        <v>250.7</v>
      </c>
      <c r="I79" s="3">
        <v>250.7</v>
      </c>
      <c r="J79" s="3">
        <v>319.6</v>
      </c>
      <c r="K79" s="3">
        <v>214.3</v>
      </c>
      <c r="L79" s="3">
        <v>252.4</v>
      </c>
      <c r="M79" s="3">
        <v>383.2</v>
      </c>
      <c r="N79" s="11" t="s">
        <v>31</v>
      </c>
    </row>
    <row r="80" spans="2:14" ht="12" customHeight="1">
      <c r="B80" s="8"/>
      <c r="C80" s="79"/>
      <c r="D80" s="79"/>
      <c r="E80" s="74" t="s">
        <v>19</v>
      </c>
      <c r="F80" s="14">
        <v>407.4</v>
      </c>
      <c r="G80" s="3">
        <v>570.3</v>
      </c>
      <c r="H80" s="3">
        <v>305.8</v>
      </c>
      <c r="I80" s="3">
        <v>250.6</v>
      </c>
      <c r="J80" s="3">
        <v>323.4</v>
      </c>
      <c r="K80" s="3">
        <v>217.4</v>
      </c>
      <c r="L80" s="3">
        <v>245</v>
      </c>
      <c r="M80" s="3">
        <v>387.2</v>
      </c>
      <c r="N80" s="11" t="s">
        <v>27</v>
      </c>
    </row>
    <row r="81" spans="2:14" ht="12" customHeight="1">
      <c r="B81" s="8"/>
      <c r="C81" s="79"/>
      <c r="D81" s="79"/>
      <c r="E81" s="74" t="s">
        <v>20</v>
      </c>
      <c r="F81" s="14">
        <v>431</v>
      </c>
      <c r="G81" s="3">
        <v>601.9</v>
      </c>
      <c r="H81" s="3">
        <v>372.9</v>
      </c>
      <c r="I81" s="3">
        <v>259.1</v>
      </c>
      <c r="J81" s="3">
        <v>332.8</v>
      </c>
      <c r="K81" s="3">
        <v>216.8</v>
      </c>
      <c r="L81" s="3">
        <v>238.8</v>
      </c>
      <c r="M81" s="3">
        <v>387.7</v>
      </c>
      <c r="N81" s="11" t="s">
        <v>32</v>
      </c>
    </row>
    <row r="82" spans="2:14" ht="12" customHeight="1">
      <c r="B82" s="9" t="s">
        <v>8</v>
      </c>
      <c r="C82" s="80"/>
      <c r="D82" s="80"/>
      <c r="E82" s="75" t="s">
        <v>21</v>
      </c>
      <c r="F82" s="14">
        <v>445.4</v>
      </c>
      <c r="G82" s="3">
        <v>623.4</v>
      </c>
      <c r="H82" s="3">
        <v>434.6</v>
      </c>
      <c r="I82" s="3">
        <v>267.9</v>
      </c>
      <c r="J82" s="3">
        <v>327.3</v>
      </c>
      <c r="K82" s="3">
        <v>212.6</v>
      </c>
      <c r="L82" s="3">
        <v>224.1</v>
      </c>
      <c r="M82" s="3">
        <v>382.3</v>
      </c>
      <c r="N82" s="11" t="s">
        <v>26</v>
      </c>
    </row>
    <row r="83" spans="2:14" ht="12" customHeight="1">
      <c r="B83" s="8"/>
      <c r="C83" s="79"/>
      <c r="D83" s="79"/>
      <c r="E83" s="74" t="s">
        <v>22</v>
      </c>
      <c r="F83" s="14">
        <v>456.9</v>
      </c>
      <c r="G83" s="3">
        <v>639.7</v>
      </c>
      <c r="H83" s="3">
        <v>458.3</v>
      </c>
      <c r="I83" s="3">
        <v>269.9</v>
      </c>
      <c r="J83" s="72">
        <v>326.8</v>
      </c>
      <c r="K83" s="3">
        <v>221</v>
      </c>
      <c r="L83" s="3">
        <v>219.8</v>
      </c>
      <c r="M83" s="3">
        <v>377.7</v>
      </c>
      <c r="N83" s="11" t="s">
        <v>33</v>
      </c>
    </row>
    <row r="84" spans="2:14" ht="12" customHeight="1">
      <c r="B84" s="10"/>
      <c r="C84" s="78"/>
      <c r="D84" s="78"/>
      <c r="E84" s="76" t="s">
        <v>9</v>
      </c>
      <c r="F84" s="14">
        <v>462.2</v>
      </c>
      <c r="G84" s="3">
        <v>654.3</v>
      </c>
      <c r="H84" s="3">
        <v>452.5</v>
      </c>
      <c r="I84" s="3">
        <v>269.1</v>
      </c>
      <c r="J84" s="3">
        <v>323.6</v>
      </c>
      <c r="K84" s="3">
        <v>222.9</v>
      </c>
      <c r="L84" s="3">
        <v>215.8</v>
      </c>
      <c r="M84" s="3">
        <v>370.6</v>
      </c>
      <c r="N84" s="11" t="s">
        <v>34</v>
      </c>
    </row>
    <row r="85" spans="2:14" ht="12" customHeight="1">
      <c r="B85" s="37"/>
      <c r="C85" s="79"/>
      <c r="D85" s="83"/>
      <c r="E85" s="74" t="s">
        <v>84</v>
      </c>
      <c r="F85" s="32">
        <v>461.4</v>
      </c>
      <c r="G85" s="33">
        <v>659.5</v>
      </c>
      <c r="H85" s="33">
        <v>450.2</v>
      </c>
      <c r="I85" s="34">
        <v>258</v>
      </c>
      <c r="J85" s="33">
        <v>318.2</v>
      </c>
      <c r="K85" s="33">
        <v>217.1</v>
      </c>
      <c r="L85" s="33">
        <v>207.7</v>
      </c>
      <c r="M85" s="33">
        <v>361.1</v>
      </c>
      <c r="N85" s="11" t="s">
        <v>34</v>
      </c>
    </row>
    <row r="86" spans="2:14" ht="12" customHeight="1">
      <c r="B86" s="37"/>
      <c r="C86" s="79"/>
      <c r="D86" s="83"/>
      <c r="E86" s="74" t="s">
        <v>88</v>
      </c>
      <c r="F86" s="38">
        <v>438.1</v>
      </c>
      <c r="G86" s="26">
        <v>649.1</v>
      </c>
      <c r="H86" s="26">
        <v>437.8</v>
      </c>
      <c r="I86" s="26">
        <v>247.3</v>
      </c>
      <c r="J86" s="26">
        <v>307.7</v>
      </c>
      <c r="K86" s="26">
        <v>209.2</v>
      </c>
      <c r="L86" s="26">
        <v>194.7</v>
      </c>
      <c r="M86" s="26">
        <v>347.5</v>
      </c>
      <c r="N86" s="11" t="s">
        <v>87</v>
      </c>
    </row>
    <row r="87" spans="2:14" ht="12" customHeight="1">
      <c r="B87" s="37"/>
      <c r="C87" s="79"/>
      <c r="D87" s="83"/>
      <c r="E87" s="74" t="s">
        <v>93</v>
      </c>
      <c r="F87" s="40">
        <v>404</v>
      </c>
      <c r="G87" s="26">
        <v>646.2</v>
      </c>
      <c r="H87" s="41">
        <v>430</v>
      </c>
      <c r="I87" s="41">
        <v>233</v>
      </c>
      <c r="J87" s="26">
        <v>286.6</v>
      </c>
      <c r="K87" s="26">
        <v>198.2</v>
      </c>
      <c r="L87" s="26">
        <v>176.6</v>
      </c>
      <c r="M87" s="26">
        <v>333.3</v>
      </c>
      <c r="N87" s="11" t="s">
        <v>94</v>
      </c>
    </row>
    <row r="88" spans="2:14" ht="12" customHeight="1">
      <c r="B88" s="8" t="s">
        <v>100</v>
      </c>
      <c r="C88" s="79"/>
      <c r="D88" s="83"/>
      <c r="E88" s="74" t="s">
        <v>21</v>
      </c>
      <c r="F88" s="40">
        <v>391.6</v>
      </c>
      <c r="G88" s="41">
        <v>632</v>
      </c>
      <c r="H88" s="41">
        <v>420.1</v>
      </c>
      <c r="I88" s="41">
        <v>219</v>
      </c>
      <c r="J88" s="26">
        <v>272.5</v>
      </c>
      <c r="K88" s="26">
        <v>187.6</v>
      </c>
      <c r="L88" s="26">
        <v>157.7</v>
      </c>
      <c r="M88" s="26">
        <v>317.7</v>
      </c>
      <c r="N88" s="11" t="s">
        <v>94</v>
      </c>
    </row>
  </sheetData>
  <sheetProtection/>
  <mergeCells count="9">
    <mergeCell ref="B49:E50"/>
    <mergeCell ref="F49:M49"/>
    <mergeCell ref="B73:E74"/>
    <mergeCell ref="F73:M73"/>
    <mergeCell ref="B2:E3"/>
    <mergeCell ref="F2:F3"/>
    <mergeCell ref="B25:E26"/>
    <mergeCell ref="F25:M25"/>
    <mergeCell ref="G2:O2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95" r:id="rId1"/>
  <headerFooter alignWithMargins="0">
    <oddHeader>&amp;L&amp;"ＭＳ Ｐゴシック,太字"3 国勢調査による人口構成</oddHeader>
    <oddFooter>&amp;C&amp;P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H48"/>
  <sheetViews>
    <sheetView view="pageBreakPreview" zoomScale="90" zoomScaleSheetLayoutView="90" zoomScalePageLayoutView="0" workbookViewId="0" topLeftCell="A28">
      <selection activeCell="I50" sqref="I50"/>
    </sheetView>
  </sheetViews>
  <sheetFormatPr defaultColWidth="9.00390625" defaultRowHeight="13.5"/>
  <cols>
    <col min="1" max="1" width="3.625" style="0" customWidth="1"/>
    <col min="2" max="2" width="10.625" style="0" customWidth="1"/>
  </cols>
  <sheetData>
    <row r="4" spans="2:4" ht="13.5">
      <c r="B4" s="26"/>
      <c r="C4" s="42" t="s">
        <v>92</v>
      </c>
      <c r="D4" s="6" t="s">
        <v>12</v>
      </c>
    </row>
    <row r="5" spans="2:4" ht="13.5">
      <c r="B5" s="29" t="s">
        <v>44</v>
      </c>
      <c r="C5" s="27">
        <f>'３人口構成'!F4</f>
        <v>0.05400000000000005</v>
      </c>
      <c r="D5" s="18">
        <f>'３人口構成'!O4</f>
        <v>0.024</v>
      </c>
    </row>
    <row r="6" spans="2:4" ht="13.5">
      <c r="B6" s="29" t="s">
        <v>45</v>
      </c>
      <c r="C6" s="27">
        <f>'３人口構成'!F5</f>
        <v>0.057</v>
      </c>
      <c r="D6" s="18">
        <f>'３人口構成'!O5</f>
        <v>0.06</v>
      </c>
    </row>
    <row r="7" spans="2:4" ht="13.5">
      <c r="B7" s="29" t="s">
        <v>46</v>
      </c>
      <c r="C7" s="27">
        <f>'３人口構成'!F6</f>
        <v>0.03400000000000003</v>
      </c>
      <c r="D7" s="18">
        <f>'３人口構成'!O6</f>
        <v>0.052</v>
      </c>
    </row>
    <row r="8" spans="2:4" ht="13.5">
      <c r="B8" s="29" t="s">
        <v>47</v>
      </c>
      <c r="C8" s="27">
        <f>'３人口構成'!F7</f>
        <v>-0.010000000000000009</v>
      </c>
      <c r="D8" s="18">
        <f>'３人口構成'!O7</f>
        <v>0.05600000000000005</v>
      </c>
    </row>
    <row r="9" spans="2:4" ht="13.5">
      <c r="B9" s="29" t="s">
        <v>48</v>
      </c>
      <c r="C9" s="27">
        <f>'３人口構成'!F8</f>
        <v>0.408</v>
      </c>
      <c r="D9" s="18">
        <f>'３人口構成'!O8</f>
        <v>0.118</v>
      </c>
    </row>
    <row r="10" spans="2:4" ht="13.5">
      <c r="B10" s="29" t="s">
        <v>49</v>
      </c>
      <c r="C10" s="27">
        <f>'３人口構成'!F9</f>
        <v>0.013</v>
      </c>
      <c r="D10" s="18">
        <f>'３人口構成'!O9</f>
        <v>0.074</v>
      </c>
    </row>
    <row r="11" spans="2:4" ht="13.5">
      <c r="B11" s="4" t="s">
        <v>50</v>
      </c>
      <c r="C11" s="27">
        <f>'３人口構成'!F10</f>
        <v>0.0020000000000000018</v>
      </c>
      <c r="D11" s="18">
        <f>'３人口構成'!O10</f>
        <v>0.062000000000000055</v>
      </c>
    </row>
    <row r="12" spans="2:4" ht="13.5">
      <c r="B12" s="4" t="s">
        <v>51</v>
      </c>
      <c r="C12" s="27">
        <f>'３人口構成'!F11</f>
        <v>-0.030000000000000027</v>
      </c>
      <c r="D12" s="18">
        <f>'３人口構成'!O11</f>
        <v>0.006999999999999895</v>
      </c>
    </row>
    <row r="13" spans="2:4" ht="13.5">
      <c r="B13" s="4" t="s">
        <v>52</v>
      </c>
      <c r="C13" s="27">
        <f>'３人口構成'!F12</f>
        <v>-0.030000000000000027</v>
      </c>
      <c r="D13" s="18">
        <f>'３人口構成'!O12</f>
        <v>-0.06799999999999995</v>
      </c>
    </row>
    <row r="14" spans="2:4" ht="13.5">
      <c r="B14" s="4" t="s">
        <v>53</v>
      </c>
      <c r="C14" s="27">
        <f>'３人口構成'!F13</f>
        <v>-0.006000000000000005</v>
      </c>
      <c r="D14" s="18">
        <f>'３人口構成'!O13</f>
        <v>-0.043</v>
      </c>
    </row>
    <row r="15" spans="2:4" ht="13.5">
      <c r="B15" s="4" t="s">
        <v>54</v>
      </c>
      <c r="C15" s="27">
        <f>'３人口構成'!F14</f>
        <v>0.073</v>
      </c>
      <c r="D15" s="18">
        <f>'３人口構成'!O14</f>
        <v>0.0009999999999998899</v>
      </c>
    </row>
    <row r="16" spans="2:4" ht="13.5">
      <c r="B16" s="4" t="s">
        <v>55</v>
      </c>
      <c r="C16" s="27">
        <f>'３人口構成'!F15</f>
        <v>0.10899999999999999</v>
      </c>
      <c r="D16" s="18">
        <f>'３人口構成'!O15</f>
        <v>0.01200000000000001</v>
      </c>
    </row>
    <row r="17" spans="2:4" ht="13.5">
      <c r="B17" s="4" t="s">
        <v>56</v>
      </c>
      <c r="C17" s="27">
        <f>'３人口構成'!F16</f>
        <v>0.059</v>
      </c>
      <c r="D17" s="18">
        <f>'３人口構成'!O16</f>
        <v>0.0020000000000000018</v>
      </c>
    </row>
    <row r="18" spans="2:4" ht="13.5">
      <c r="B18" s="4" t="s">
        <v>57</v>
      </c>
      <c r="C18" s="27">
        <f>'３人口構成'!F17</f>
        <v>0.031</v>
      </c>
      <c r="D18" s="18">
        <f>'３人口構成'!O17</f>
        <v>-0.019000000000000017</v>
      </c>
    </row>
    <row r="19" spans="2:4" ht="13.5">
      <c r="B19" s="4" t="s">
        <v>58</v>
      </c>
      <c r="C19" s="27">
        <f>'３人口構成'!F18</f>
        <v>0.026</v>
      </c>
      <c r="D19" s="18">
        <f>'３人口構成'!O18</f>
        <v>-0.012</v>
      </c>
    </row>
    <row r="20" spans="2:4" ht="13.5">
      <c r="B20" s="4" t="s">
        <v>59</v>
      </c>
      <c r="C20" s="27">
        <f>'３人口構成'!F19</f>
        <v>0.013</v>
      </c>
      <c r="D20" s="18">
        <f>'３人口構成'!O19</f>
        <v>-0.018</v>
      </c>
    </row>
    <row r="21" spans="2:4" ht="13.5">
      <c r="B21" s="4" t="s">
        <v>85</v>
      </c>
      <c r="C21" s="27">
        <f>'３人口構成'!F20</f>
        <v>-0.002</v>
      </c>
      <c r="D21" s="18">
        <f>'３人口構成'!O20</f>
        <v>-0.025</v>
      </c>
    </row>
    <row r="22" spans="2:4" ht="13.5">
      <c r="B22" s="4" t="s">
        <v>90</v>
      </c>
      <c r="C22" s="27">
        <f>'３人口構成'!F21</f>
        <v>-0.023</v>
      </c>
      <c r="D22" s="18">
        <f>'３人口構成'!O21</f>
        <v>-0.035</v>
      </c>
    </row>
    <row r="23" spans="2:4" ht="13.5">
      <c r="B23" s="4" t="s">
        <v>95</v>
      </c>
      <c r="C23" s="27">
        <f>'３人口構成'!F22</f>
        <v>-0.01899</v>
      </c>
      <c r="D23" s="18">
        <f>'３人口構成'!O22</f>
        <v>-0.03475</v>
      </c>
    </row>
    <row r="24" spans="2:4" ht="13.5">
      <c r="B24" s="4" t="s">
        <v>99</v>
      </c>
      <c r="C24" s="27">
        <f>'３人口構成'!F23</f>
        <v>-0.030605</v>
      </c>
      <c r="D24" s="18">
        <f>'３人口構成'!O23</f>
        <v>-0.0471</v>
      </c>
    </row>
    <row r="28" spans="3:8" ht="13.5">
      <c r="C28" s="7" t="s">
        <v>1</v>
      </c>
      <c r="D28" s="7" t="s">
        <v>2</v>
      </c>
      <c r="E28" s="7" t="s">
        <v>3</v>
      </c>
      <c r="F28" s="7" t="s">
        <v>4</v>
      </c>
      <c r="G28" s="7" t="s">
        <v>5</v>
      </c>
      <c r="H28" s="7" t="s">
        <v>6</v>
      </c>
    </row>
    <row r="29" spans="2:8" ht="13.5">
      <c r="B29" s="29" t="s">
        <v>44</v>
      </c>
      <c r="C29" s="17">
        <f>'３人口構成'!H4</f>
        <v>2701</v>
      </c>
      <c r="D29" s="17">
        <f>'３人口構成'!I4</f>
        <v>186</v>
      </c>
      <c r="E29" s="17">
        <f>'３人口構成'!J4</f>
        <v>201</v>
      </c>
      <c r="F29" s="17">
        <f>'３人口構成'!K4</f>
        <v>-82</v>
      </c>
      <c r="G29" s="17">
        <f>'３人口構成'!L4</f>
        <v>448</v>
      </c>
      <c r="H29" s="17">
        <f>'３人口構成'!M4</f>
        <v>354</v>
      </c>
    </row>
    <row r="30" spans="2:8" ht="13.5">
      <c r="B30" s="29" t="s">
        <v>45</v>
      </c>
      <c r="C30" s="17">
        <f>'３人口構成'!H5</f>
        <v>2696</v>
      </c>
      <c r="D30" s="17">
        <f>'３人口構成'!I5</f>
        <v>154</v>
      </c>
      <c r="E30" s="17">
        <f>'３人口構成'!J5</f>
        <v>65</v>
      </c>
      <c r="F30" s="17">
        <f>'３人口構成'!K5</f>
        <v>188</v>
      </c>
      <c r="G30" s="17">
        <f>'３人口構成'!L5</f>
        <v>497</v>
      </c>
      <c r="H30" s="17">
        <f>'３人口構成'!M5</f>
        <v>603</v>
      </c>
    </row>
    <row r="31" spans="2:8" ht="13.5">
      <c r="B31" s="29" t="s">
        <v>46</v>
      </c>
      <c r="C31" s="17">
        <f>'３人口構成'!H6</f>
        <v>1947</v>
      </c>
      <c r="D31" s="17">
        <f>'３人口構成'!I6</f>
        <v>47</v>
      </c>
      <c r="E31" s="17">
        <f>'３人口構成'!J6</f>
        <v>108</v>
      </c>
      <c r="F31" s="17">
        <f>'３人口構成'!K6</f>
        <v>-36</v>
      </c>
      <c r="G31" s="17">
        <f>'３人口構成'!L6</f>
        <v>-19</v>
      </c>
      <c r="H31" s="17">
        <f>'３人口構成'!M6</f>
        <v>602</v>
      </c>
    </row>
    <row r="32" spans="2:8" ht="13.5">
      <c r="B32" s="29" t="s">
        <v>47</v>
      </c>
      <c r="C32" s="17">
        <f>'３人口構成'!H7</f>
        <v>-160</v>
      </c>
      <c r="D32" s="17">
        <f>'３人口構成'!I7</f>
        <v>129</v>
      </c>
      <c r="E32" s="17">
        <f>'３人口構成'!J7</f>
        <v>-158</v>
      </c>
      <c r="F32" s="17">
        <f>'３人口構成'!K7</f>
        <v>-128</v>
      </c>
      <c r="G32" s="17">
        <f>'３人口構成'!L7</f>
        <v>-158</v>
      </c>
      <c r="H32" s="17">
        <f>'３人口構成'!M7</f>
        <v>-353</v>
      </c>
    </row>
    <row r="33" spans="2:8" ht="13.5">
      <c r="B33" s="29" t="s">
        <v>48</v>
      </c>
      <c r="C33" s="17">
        <f>'３人口構成'!H8</f>
        <v>19765</v>
      </c>
      <c r="D33" s="17">
        <f>'３人口構成'!I8</f>
        <v>2790</v>
      </c>
      <c r="E33" s="17">
        <f>'３人口構成'!J8</f>
        <v>2060</v>
      </c>
      <c r="F33" s="17">
        <f>'３人口構成'!K8</f>
        <v>1939</v>
      </c>
      <c r="G33" s="17">
        <f>'３人口構成'!L8</f>
        <v>4101</v>
      </c>
      <c r="H33" s="17">
        <f>'３人口構成'!M8</f>
        <v>1944</v>
      </c>
    </row>
    <row r="34" spans="2:8" ht="13.5">
      <c r="B34" s="29" t="s">
        <v>49</v>
      </c>
      <c r="C34" s="17">
        <f>'３人口構成'!H9</f>
        <v>1251</v>
      </c>
      <c r="D34" s="17">
        <f>'３人口構成'!I9</f>
        <v>180</v>
      </c>
      <c r="E34" s="17">
        <f>'３人口構成'!J9</f>
        <v>-97</v>
      </c>
      <c r="F34" s="17">
        <f>'３人口構成'!K9</f>
        <v>266</v>
      </c>
      <c r="G34" s="17">
        <f>'３人口構成'!L9</f>
        <v>-259</v>
      </c>
      <c r="H34" s="17">
        <f>'３人口構成'!M9</f>
        <v>155</v>
      </c>
    </row>
    <row r="35" spans="2:8" ht="13.5">
      <c r="B35" s="4" t="s">
        <v>50</v>
      </c>
      <c r="C35" s="17">
        <f>'３人口構成'!H10</f>
        <v>159</v>
      </c>
      <c r="D35" s="17">
        <f>'３人口構成'!I10</f>
        <v>268</v>
      </c>
      <c r="E35" s="17">
        <f>'３人口構成'!J10</f>
        <v>-227</v>
      </c>
      <c r="F35" s="17">
        <f>'３人口構成'!K10</f>
        <v>33</v>
      </c>
      <c r="G35" s="17">
        <f>'３人口構成'!L10</f>
        <v>-359</v>
      </c>
      <c r="H35" s="17">
        <f>'３人口構成'!M10</f>
        <v>405</v>
      </c>
    </row>
    <row r="36" spans="2:8" ht="13.5">
      <c r="B36" s="4" t="s">
        <v>51</v>
      </c>
      <c r="C36" s="17">
        <f>'３人口構成'!H11</f>
        <v>-1087</v>
      </c>
      <c r="D36" s="17">
        <f>'３人口構成'!I11</f>
        <v>-270</v>
      </c>
      <c r="E36" s="17">
        <f>'３人口構成'!J11</f>
        <v>-563</v>
      </c>
      <c r="F36" s="17">
        <f>'３人口構成'!K11</f>
        <v>-689</v>
      </c>
      <c r="G36" s="17">
        <f>'３人口構成'!L11</f>
        <v>-655</v>
      </c>
      <c r="H36" s="17">
        <f>'３人口構成'!M11</f>
        <v>-119</v>
      </c>
    </row>
    <row r="37" spans="2:8" ht="13.5">
      <c r="B37" s="4" t="s">
        <v>52</v>
      </c>
      <c r="C37" s="17">
        <f>'３人口構成'!H12</f>
        <v>-620</v>
      </c>
      <c r="D37" s="17">
        <f>'３人口構成'!I12</f>
        <v>-478</v>
      </c>
      <c r="E37" s="17">
        <f>'３人口構成'!J12</f>
        <v>-474</v>
      </c>
      <c r="F37" s="17">
        <f>'３人口構成'!K12</f>
        <v>-641</v>
      </c>
      <c r="G37" s="17">
        <f>'３人口構成'!L12</f>
        <v>-747</v>
      </c>
      <c r="H37" s="17">
        <f>'３人口構成'!M12</f>
        <v>-333</v>
      </c>
    </row>
    <row r="38" spans="2:8" ht="13.5">
      <c r="B38" s="4" t="s">
        <v>53</v>
      </c>
      <c r="C38" s="17">
        <f>'３人口構成'!H13</f>
        <v>1375</v>
      </c>
      <c r="D38" s="17">
        <f>'３人口構成'!I13</f>
        <v>40</v>
      </c>
      <c r="E38" s="17">
        <f>'３人口構成'!J13</f>
        <v>-327</v>
      </c>
      <c r="F38" s="17">
        <f>'３人口構成'!K13</f>
        <v>-666</v>
      </c>
      <c r="G38" s="17">
        <f>'３人口構成'!L13</f>
        <v>-792</v>
      </c>
      <c r="H38" s="17">
        <f>'３人口構成'!M13</f>
        <v>-272</v>
      </c>
    </row>
    <row r="39" spans="2:8" ht="13.5">
      <c r="B39" s="4" t="s">
        <v>54</v>
      </c>
      <c r="C39" s="17">
        <f>'３人口構成'!H14</f>
        <v>8080</v>
      </c>
      <c r="D39" s="17">
        <f>'３人口構成'!I14</f>
        <v>540</v>
      </c>
      <c r="E39" s="17">
        <f>'３人口構成'!J14</f>
        <v>-306</v>
      </c>
      <c r="F39" s="17">
        <f>'３人口構成'!K14</f>
        <v>-204</v>
      </c>
      <c r="G39" s="17">
        <f>'３人口構成'!L14</f>
        <v>-123</v>
      </c>
      <c r="H39" s="17">
        <f>'３人口構成'!M14</f>
        <v>-195</v>
      </c>
    </row>
    <row r="40" spans="2:8" ht="13.5">
      <c r="B40" s="4" t="s">
        <v>55</v>
      </c>
      <c r="C40" s="17">
        <f>'３人口構成'!H15</f>
        <v>10382</v>
      </c>
      <c r="D40" s="17">
        <f>'３人口構成'!I15</f>
        <v>2105</v>
      </c>
      <c r="E40" s="17">
        <f>'３人口構成'!J15</f>
        <v>-4</v>
      </c>
      <c r="F40" s="17">
        <f>'３人口構成'!K15</f>
        <v>95</v>
      </c>
      <c r="G40" s="17">
        <f>'３人口構成'!L15</f>
        <v>156</v>
      </c>
      <c r="H40" s="17">
        <f>'３人口構成'!M15</f>
        <v>-217</v>
      </c>
    </row>
    <row r="41" spans="2:8" ht="13.5">
      <c r="B41" s="4" t="s">
        <v>56</v>
      </c>
      <c r="C41" s="17">
        <f>'３人口構成'!H16</f>
        <v>4653</v>
      </c>
      <c r="D41" s="17">
        <f>'３人口構成'!I16</f>
        <v>2591</v>
      </c>
      <c r="E41" s="17">
        <f>'３人口構成'!J16</f>
        <v>200</v>
      </c>
      <c r="F41" s="17">
        <f>'３人口構成'!K16</f>
        <v>237</v>
      </c>
      <c r="G41" s="17">
        <f>'３人口構成'!L16</f>
        <v>-28</v>
      </c>
      <c r="H41" s="17">
        <f>'３人口構成'!M16</f>
        <v>-188</v>
      </c>
    </row>
    <row r="42" spans="2:8" ht="13.5">
      <c r="B42" s="4" t="s">
        <v>57</v>
      </c>
      <c r="C42" s="17">
        <f>'３人口構成'!H17</f>
        <v>2307</v>
      </c>
      <c r="D42" s="17">
        <f>'３人口構成'!I17</f>
        <v>2259</v>
      </c>
      <c r="E42" s="17">
        <f>'３人口構成'!J17</f>
        <v>193</v>
      </c>
      <c r="F42" s="17">
        <f>'３人口構成'!K17</f>
        <v>-187</v>
      </c>
      <c r="G42" s="17">
        <f>'３人口構成'!L17</f>
        <v>-200</v>
      </c>
      <c r="H42" s="17">
        <f>'３人口構成'!M17</f>
        <v>-258</v>
      </c>
    </row>
    <row r="43" spans="2:8" ht="13.5">
      <c r="B43" s="4" t="s">
        <v>58</v>
      </c>
      <c r="C43" s="17">
        <f>'３人口構成'!H18</f>
        <v>2375</v>
      </c>
      <c r="D43" s="17">
        <f>'３人口構成'!I18</f>
        <v>894</v>
      </c>
      <c r="E43" s="17">
        <f>'３人口構成'!J18</f>
        <v>48</v>
      </c>
      <c r="F43" s="17">
        <f>'３人口構成'!K18</f>
        <v>-12</v>
      </c>
      <c r="G43" s="17">
        <f>'３人口構成'!L18</f>
        <v>424</v>
      </c>
      <c r="H43" s="17">
        <f>'３人口構成'!M18</f>
        <v>-130</v>
      </c>
    </row>
    <row r="44" spans="2:8" ht="13.5">
      <c r="B44" s="4" t="s">
        <v>59</v>
      </c>
      <c r="C44" s="17">
        <f>'３人口構成'!H19</f>
        <v>2124</v>
      </c>
      <c r="D44" s="17">
        <f>'３人口構成'!I19</f>
        <v>-219</v>
      </c>
      <c r="E44" s="17">
        <f>'３人口構成'!J19</f>
        <v>-20</v>
      </c>
      <c r="F44" s="17">
        <f>'３人口構成'!K19</f>
        <v>-77</v>
      </c>
      <c r="G44" s="17">
        <f>'３人口構成'!L19</f>
        <v>95</v>
      </c>
      <c r="H44" s="17">
        <f>'３人口構成'!M19</f>
        <v>-121</v>
      </c>
    </row>
    <row r="45" spans="2:8" ht="13.5">
      <c r="B45" s="4" t="s">
        <v>85</v>
      </c>
      <c r="C45" s="17">
        <f>'３人口構成'!H20</f>
        <v>755</v>
      </c>
      <c r="D45" s="17">
        <f>'３人口構成'!I20</f>
        <v>-87</v>
      </c>
      <c r="E45" s="17">
        <f>'３人口構成'!J20</f>
        <v>-257</v>
      </c>
      <c r="F45" s="17">
        <f>'３人口構成'!K20</f>
        <v>-134</v>
      </c>
      <c r="G45" s="17">
        <f>'３人口構成'!L20</f>
        <v>-291</v>
      </c>
      <c r="H45" s="17">
        <f>'３人口構成'!M20</f>
        <v>-251</v>
      </c>
    </row>
    <row r="46" spans="2:8" ht="13.5">
      <c r="B46" s="4" t="s">
        <v>90</v>
      </c>
      <c r="C46" s="17">
        <f>'３人口構成'!H21</f>
        <v>-1508</v>
      </c>
      <c r="D46" s="17">
        <f>'３人口構成'!I21</f>
        <v>-470</v>
      </c>
      <c r="E46" s="17">
        <f>'３人口構成'!J21</f>
        <v>-249</v>
      </c>
      <c r="F46" s="17">
        <f>'３人口構成'!K21</f>
        <v>-261</v>
      </c>
      <c r="G46" s="17">
        <f>'３人口構成'!L21</f>
        <v>-391</v>
      </c>
      <c r="H46" s="17">
        <f>'３人口構成'!M21</f>
        <v>-403</v>
      </c>
    </row>
    <row r="47" spans="2:8" ht="13.5">
      <c r="B47" s="4" t="s">
        <v>95</v>
      </c>
      <c r="C47" s="17">
        <f>'３人口構成'!H22</f>
        <v>-418</v>
      </c>
      <c r="D47" s="17">
        <f>'３人口構成'!I22</f>
        <v>-292</v>
      </c>
      <c r="E47" s="17">
        <f>'３人口構成'!J22</f>
        <v>-334</v>
      </c>
      <c r="F47" s="17">
        <f>'３人口構成'!K22</f>
        <v>-523</v>
      </c>
      <c r="G47" s="17">
        <f>'３人口構成'!L22</f>
        <v>-547</v>
      </c>
      <c r="H47" s="17">
        <f>'３人口構成'!M22</f>
        <v>-560</v>
      </c>
    </row>
    <row r="48" spans="2:8" ht="13.5">
      <c r="B48" s="4" t="s">
        <v>99</v>
      </c>
      <c r="C48" s="17">
        <f>'３人口構成'!H23</f>
        <v>-2069</v>
      </c>
      <c r="D48" s="17">
        <f>'３人口構成'!I23</f>
        <v>-372</v>
      </c>
      <c r="E48" s="17">
        <f>'３人口構成'!J23</f>
        <v>-325</v>
      </c>
      <c r="F48" s="17">
        <f>'３人口構成'!K23</f>
        <v>-350</v>
      </c>
      <c r="G48" s="17">
        <f>'３人口構成'!L23</f>
        <v>-527</v>
      </c>
      <c r="H48" s="17">
        <f>'３人口構成'!M23</f>
        <v>-583</v>
      </c>
    </row>
  </sheetData>
  <sheetProtection/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5" r:id="rId2"/>
  <headerFooter alignWithMargins="0">
    <oddHeader>&amp;L&amp;"ＭＳ Ｐゴシック,太字"3-1人口増減グラフ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0"/>
  <sheetViews>
    <sheetView zoomScalePageLayoutView="0" workbookViewId="0" topLeftCell="A19">
      <selection activeCell="P18" sqref="P18"/>
    </sheetView>
  </sheetViews>
  <sheetFormatPr defaultColWidth="9.00390625" defaultRowHeight="13.5"/>
  <cols>
    <col min="2" max="2" width="5.125" style="0" customWidth="1"/>
    <col min="3" max="3" width="7.75390625" style="0" customWidth="1"/>
  </cols>
  <sheetData>
    <row r="5" spans="3:4" ht="13.5">
      <c r="C5" s="13" t="s">
        <v>77</v>
      </c>
      <c r="D5" s="7" t="s">
        <v>12</v>
      </c>
    </row>
    <row r="6" spans="2:4" ht="13.5">
      <c r="B6" s="29" t="s">
        <v>62</v>
      </c>
      <c r="C6" s="22">
        <f>'３人口構成'!F27</f>
        <v>4.98</v>
      </c>
      <c r="D6" s="21">
        <f>'３人口構成'!M27</f>
        <v>4.99</v>
      </c>
    </row>
    <row r="7" spans="2:4" ht="13.5">
      <c r="B7" s="29" t="s">
        <v>60</v>
      </c>
      <c r="C7" s="22">
        <f>'３人口構成'!F28</f>
        <v>5.06</v>
      </c>
      <c r="D7" s="21">
        <f>'３人口構成'!M28</f>
        <v>4.99</v>
      </c>
    </row>
    <row r="8" spans="2:4" ht="13.5">
      <c r="B8" s="29" t="s">
        <v>63</v>
      </c>
      <c r="C8" s="22">
        <f>'３人口構成'!F29</f>
        <v>5.17</v>
      </c>
      <c r="D8" s="21">
        <f>'３人口構成'!M29</f>
        <v>5.18</v>
      </c>
    </row>
    <row r="9" spans="2:4" ht="13.5">
      <c r="B9" s="29" t="s">
        <v>61</v>
      </c>
      <c r="C9" s="22">
        <f>'３人口構成'!F30</f>
        <v>5.19</v>
      </c>
      <c r="D9" s="21">
        <f>'３人口構成'!M30</f>
        <v>5.2</v>
      </c>
    </row>
    <row r="10" spans="2:4" ht="13.5">
      <c r="B10" s="29" t="s">
        <v>64</v>
      </c>
      <c r="C10" s="22">
        <f>'３人口構成'!F31</f>
        <v>5.3</v>
      </c>
      <c r="D10" s="21">
        <f>'３人口構成'!M31</f>
        <v>5.1</v>
      </c>
    </row>
    <row r="11" spans="2:4" ht="13.5">
      <c r="B11" s="29" t="s">
        <v>65</v>
      </c>
      <c r="C11" s="22">
        <f>'３人口構成'!F32</f>
        <v>5.28</v>
      </c>
      <c r="D11" s="21">
        <f>'３人口構成'!M32</f>
        <v>4.92</v>
      </c>
    </row>
    <row r="12" spans="2:4" ht="13.5">
      <c r="B12" s="29" t="s">
        <v>66</v>
      </c>
      <c r="C12" s="22">
        <f>'３人口構成'!F33</f>
        <v>5.33</v>
      </c>
      <c r="D12" s="21">
        <f>'３人口構成'!M33</f>
        <v>5.03</v>
      </c>
    </row>
    <row r="13" spans="2:4" ht="13.5">
      <c r="B13" s="4" t="s">
        <v>67</v>
      </c>
      <c r="C13" s="22">
        <f>'３人口構成'!F34</f>
        <v>5.4</v>
      </c>
      <c r="D13" s="21">
        <f>'３人口構成'!M34</f>
        <v>5.03</v>
      </c>
    </row>
    <row r="14" spans="2:4" ht="13.5">
      <c r="B14" s="4" t="s">
        <v>68</v>
      </c>
      <c r="C14" s="22">
        <f>'３人口構成'!F35</f>
        <v>5</v>
      </c>
      <c r="D14" s="21">
        <f>'３人口構成'!M35</f>
        <v>4.63</v>
      </c>
    </row>
    <row r="15" spans="2:4" ht="13.5">
      <c r="B15" s="4" t="s">
        <v>69</v>
      </c>
      <c r="C15" s="22">
        <f>'３人口構成'!F36</f>
        <v>4.65</v>
      </c>
      <c r="D15" s="21">
        <f>'３人口構成'!M36</f>
        <v>4.23</v>
      </c>
    </row>
    <row r="16" spans="2:4" ht="13.5">
      <c r="B16" s="4" t="s">
        <v>70</v>
      </c>
      <c r="C16" s="22">
        <f>'３人口構成'!F37</f>
        <v>4.28</v>
      </c>
      <c r="D16" s="21">
        <f>'３人口構成'!M37</f>
        <v>3.86</v>
      </c>
    </row>
    <row r="17" spans="2:4" ht="13.5">
      <c r="B17" s="4" t="s">
        <v>71</v>
      </c>
      <c r="C17" s="22">
        <f>'３人口構成'!F38</f>
        <v>3.99</v>
      </c>
      <c r="D17" s="21">
        <f>'３人口構成'!M38</f>
        <v>3.61</v>
      </c>
    </row>
    <row r="18" spans="2:4" ht="13.5">
      <c r="B18" s="4" t="s">
        <v>72</v>
      </c>
      <c r="C18" s="22">
        <f>'３人口構成'!F39</f>
        <v>3.75</v>
      </c>
      <c r="D18" s="21">
        <f>'３人口構成'!M39</f>
        <v>3.38</v>
      </c>
    </row>
    <row r="19" spans="2:4" ht="13.5">
      <c r="B19" s="4" t="s">
        <v>73</v>
      </c>
      <c r="C19" s="22">
        <f>'３人口構成'!F40</f>
        <v>3.62</v>
      </c>
      <c r="D19" s="21">
        <f>'３人口構成'!M40</f>
        <v>3.26</v>
      </c>
    </row>
    <row r="20" spans="2:4" ht="13.5">
      <c r="B20" s="4" t="s">
        <v>74</v>
      </c>
      <c r="C20" s="22">
        <f>'３人口構成'!F41</f>
        <v>3.43</v>
      </c>
      <c r="D20" s="21">
        <f>'３人口構成'!M41</f>
        <v>3.1</v>
      </c>
    </row>
    <row r="21" spans="2:4" ht="13.5">
      <c r="B21" s="4" t="s">
        <v>75</v>
      </c>
      <c r="C21" s="22">
        <f>'３人口構成'!F42</f>
        <v>3.21</v>
      </c>
      <c r="D21" s="21">
        <f>'３人口構成'!M42</f>
        <v>2.92</v>
      </c>
    </row>
    <row r="22" spans="2:4" ht="13.5">
      <c r="B22" s="4" t="s">
        <v>76</v>
      </c>
      <c r="C22" s="22">
        <f>'３人口構成'!F43</f>
        <v>3.02</v>
      </c>
      <c r="D22" s="21">
        <f>'３人口構成'!M43</f>
        <v>2.78</v>
      </c>
    </row>
    <row r="23" spans="2:4" ht="13.5">
      <c r="B23" s="4" t="s">
        <v>86</v>
      </c>
      <c r="C23" s="22">
        <f>'３人口構成'!F44</f>
        <v>2.88</v>
      </c>
      <c r="D23" s="21">
        <f>'３人口構成'!M44</f>
        <v>2.67</v>
      </c>
    </row>
    <row r="24" spans="2:4" ht="13.5">
      <c r="B24" s="4" t="s">
        <v>91</v>
      </c>
      <c r="C24" s="22">
        <f>'３人口構成'!F45</f>
        <v>2.76</v>
      </c>
      <c r="D24" s="21">
        <f>'３人口構成'!M45</f>
        <v>2.55</v>
      </c>
    </row>
    <row r="25" spans="2:4" ht="13.5">
      <c r="B25" s="4" t="s">
        <v>96</v>
      </c>
      <c r="C25" s="22">
        <f>'３人口構成'!F46</f>
        <v>2.66</v>
      </c>
      <c r="D25" s="21">
        <f>'３人口構成'!M46</f>
        <v>2.46</v>
      </c>
    </row>
    <row r="26" spans="2:4" ht="13.5">
      <c r="B26" s="4" t="s">
        <v>102</v>
      </c>
      <c r="C26" s="22">
        <f>'３人口構成'!F47</f>
        <v>2.51</v>
      </c>
      <c r="D26" s="21">
        <f>'３人口構成'!M47</f>
        <v>2.35</v>
      </c>
    </row>
    <row r="29" spans="3:8" ht="13.5">
      <c r="C29" s="7" t="s">
        <v>1</v>
      </c>
      <c r="D29" s="7" t="s">
        <v>2</v>
      </c>
      <c r="E29" s="7" t="s">
        <v>3</v>
      </c>
      <c r="F29" s="7" t="s">
        <v>4</v>
      </c>
      <c r="G29" s="7" t="s">
        <v>5</v>
      </c>
      <c r="H29" s="7" t="s">
        <v>6</v>
      </c>
    </row>
    <row r="30" spans="2:8" ht="13.5">
      <c r="B30" s="29" t="s">
        <v>62</v>
      </c>
      <c r="C30" s="21">
        <f>'３人口構成'!G27</f>
        <v>5.05</v>
      </c>
      <c r="D30" s="21">
        <f>'３人口構成'!H27</f>
        <v>4.57</v>
      </c>
      <c r="E30" s="21">
        <f>'３人口構成'!I27</f>
        <v>4.92</v>
      </c>
      <c r="F30" s="21">
        <f>'３人口構成'!J27</f>
        <v>4.92</v>
      </c>
      <c r="G30" s="21">
        <f>'３人口構成'!K27</f>
        <v>5.12</v>
      </c>
      <c r="H30" s="21">
        <f>'３人口構成'!L27</f>
        <v>4.89</v>
      </c>
    </row>
    <row r="31" spans="2:8" ht="13.5">
      <c r="B31" s="29" t="s">
        <v>60</v>
      </c>
      <c r="C31" s="21">
        <f>'３人口構成'!G28</f>
        <v>5.13</v>
      </c>
      <c r="D31" s="21">
        <f>'３人口構成'!H28</f>
        <v>4.7</v>
      </c>
      <c r="E31" s="21">
        <f>'３人口構成'!I28</f>
        <v>5.08</v>
      </c>
      <c r="F31" s="21">
        <f>'３人口構成'!J28</f>
        <v>4.87</v>
      </c>
      <c r="G31" s="21">
        <f>'３人口構成'!K28</f>
        <v>5.21</v>
      </c>
      <c r="H31" s="21">
        <f>'３人口構成'!L28</f>
        <v>4.96</v>
      </c>
    </row>
    <row r="32" spans="2:8" ht="13.5">
      <c r="B32" s="29" t="s">
        <v>63</v>
      </c>
      <c r="C32" s="21">
        <f>'３人口構成'!G29</f>
        <v>5.21</v>
      </c>
      <c r="D32" s="21">
        <f>'３人口構成'!H29</f>
        <v>4.98</v>
      </c>
      <c r="E32" s="21">
        <f>'３人口構成'!I29</f>
        <v>4.92</v>
      </c>
      <c r="F32" s="21">
        <f>'３人口構成'!J29</f>
        <v>4.96</v>
      </c>
      <c r="G32" s="21">
        <f>'３人口構成'!K29</f>
        <v>5.38</v>
      </c>
      <c r="H32" s="21">
        <f>'３人口構成'!L29</f>
        <v>5.31</v>
      </c>
    </row>
    <row r="33" spans="2:8" ht="13.5">
      <c r="B33" s="29" t="s">
        <v>61</v>
      </c>
      <c r="C33" s="21">
        <f>'３人口構成'!G30</f>
        <v>5.24</v>
      </c>
      <c r="D33" s="21">
        <f>'３人口構成'!H30</f>
        <v>4.94</v>
      </c>
      <c r="E33" s="21">
        <f>'３人口構成'!I30</f>
        <v>4.97</v>
      </c>
      <c r="F33" s="21">
        <f>'３人口構成'!J30</f>
        <v>4.98</v>
      </c>
      <c r="G33" s="21">
        <f>'３人口構成'!K30</f>
        <v>5.35</v>
      </c>
      <c r="H33" s="21">
        <f>'３人口構成'!L30</f>
        <v>5.37</v>
      </c>
    </row>
    <row r="34" spans="2:8" ht="13.5">
      <c r="B34" s="29" t="s">
        <v>64</v>
      </c>
      <c r="C34" s="21">
        <f>'３人口構成'!G31</f>
        <v>5.31</v>
      </c>
      <c r="D34" s="21">
        <f>'３人口構成'!H31</f>
        <v>5.14</v>
      </c>
      <c r="E34" s="21">
        <f>'３人口構成'!I31</f>
        <v>5.15</v>
      </c>
      <c r="F34" s="21">
        <f>'３人口構成'!J31</f>
        <v>5.06</v>
      </c>
      <c r="G34" s="21">
        <f>'３人口構成'!K31</f>
        <v>5.6</v>
      </c>
      <c r="H34" s="21">
        <f>'３人口構成'!L31</f>
        <v>5.51</v>
      </c>
    </row>
    <row r="35" spans="2:8" ht="13.5">
      <c r="B35" s="29" t="s">
        <v>65</v>
      </c>
      <c r="C35" s="21">
        <f>'３人口構成'!G32</f>
        <v>5.21</v>
      </c>
      <c r="D35" s="21">
        <f>'３人口構成'!H32</f>
        <v>5.1</v>
      </c>
      <c r="E35" s="21">
        <f>'３人口構成'!I32</f>
        <v>5.61</v>
      </c>
      <c r="F35" s="21">
        <f>'３人口構成'!J32</f>
        <v>5.12</v>
      </c>
      <c r="G35" s="21">
        <f>'３人口構成'!K32</f>
        <v>5.5</v>
      </c>
      <c r="H35" s="21">
        <f>'３人口構成'!L32</f>
        <v>5.57</v>
      </c>
    </row>
    <row r="36" spans="2:8" ht="13.5">
      <c r="B36" s="29" t="s">
        <v>66</v>
      </c>
      <c r="C36" s="21">
        <f>'３人口構成'!G33</f>
        <v>5.22</v>
      </c>
      <c r="D36" s="21">
        <f>'３人口構成'!H33</f>
        <v>5.24</v>
      </c>
      <c r="E36" s="21">
        <f>'３人口構成'!I33</f>
        <v>5.52</v>
      </c>
      <c r="F36" s="21">
        <f>'３人口構成'!J33</f>
        <v>5.39</v>
      </c>
      <c r="G36" s="21">
        <f>'３人口構成'!K33</f>
        <v>5.56</v>
      </c>
      <c r="H36" s="21">
        <f>'３人口構成'!L33</f>
        <v>5.83</v>
      </c>
    </row>
    <row r="37" spans="2:8" ht="13.5">
      <c r="B37" s="4" t="s">
        <v>67</v>
      </c>
      <c r="C37" s="21">
        <f>'３人口構成'!G34</f>
        <v>5.26</v>
      </c>
      <c r="D37" s="21">
        <f>'３人口構成'!H34</f>
        <v>5.48</v>
      </c>
      <c r="E37" s="21">
        <f>'３人口構成'!I34</f>
        <v>5.51</v>
      </c>
      <c r="F37" s="21">
        <f>'３人口構成'!J34</f>
        <v>5.53</v>
      </c>
      <c r="G37" s="21">
        <f>'３人口構成'!K34</f>
        <v>5.59</v>
      </c>
      <c r="H37" s="21">
        <f>'３人口構成'!L34</f>
        <v>5.95</v>
      </c>
    </row>
    <row r="38" spans="2:8" ht="13.5">
      <c r="B38" s="4" t="s">
        <v>68</v>
      </c>
      <c r="C38" s="21">
        <f>'３人口構成'!G35</f>
        <v>4.84</v>
      </c>
      <c r="D38" s="21">
        <f>'３人口構成'!H35</f>
        <v>5.19</v>
      </c>
      <c r="E38" s="21">
        <f>'３人口構成'!I35</f>
        <v>5.16</v>
      </c>
      <c r="F38" s="21">
        <f>'３人口構成'!J35</f>
        <v>5.19</v>
      </c>
      <c r="G38" s="21">
        <f>'３人口構成'!K35</f>
        <v>5.13</v>
      </c>
      <c r="H38" s="21">
        <f>'３人口構成'!L35</f>
        <v>5.57</v>
      </c>
    </row>
    <row r="39" spans="2:8" ht="13.5">
      <c r="B39" s="4" t="s">
        <v>69</v>
      </c>
      <c r="C39" s="21">
        <f>'３人口構成'!G36</f>
        <v>4.44</v>
      </c>
      <c r="D39" s="21">
        <f>'３人口構成'!H36</f>
        <v>4.91</v>
      </c>
      <c r="E39" s="21">
        <f>'３人口構成'!I36</f>
        <v>4.82</v>
      </c>
      <c r="F39" s="21">
        <f>'３人口構成'!J36</f>
        <v>4.94</v>
      </c>
      <c r="G39" s="21">
        <f>'３人口構成'!K36</f>
        <v>4.97</v>
      </c>
      <c r="H39" s="21">
        <f>'３人口構成'!L36</f>
        <v>5.28</v>
      </c>
    </row>
    <row r="40" spans="2:8" ht="13.5">
      <c r="B40" s="4" t="s">
        <v>70</v>
      </c>
      <c r="C40" s="21">
        <f>'３人口構成'!G37</f>
        <v>4.06</v>
      </c>
      <c r="D40" s="21">
        <f>'３人口構成'!H37</f>
        <v>4.44</v>
      </c>
      <c r="E40" s="21">
        <f>'３人口構成'!I37</f>
        <v>4.52</v>
      </c>
      <c r="F40" s="21">
        <f>'３人口構成'!J37</f>
        <v>4.6</v>
      </c>
      <c r="G40" s="21">
        <f>'３人口構成'!K37</f>
        <v>4.63</v>
      </c>
      <c r="H40" s="21">
        <f>'３人口構成'!L37</f>
        <v>5.17</v>
      </c>
    </row>
    <row r="41" spans="2:8" ht="13.5">
      <c r="B41" s="4" t="s">
        <v>71</v>
      </c>
      <c r="C41" s="21">
        <f>'３人口構成'!G38</f>
        <v>3.81</v>
      </c>
      <c r="D41" s="21">
        <f>'３人口構成'!H38</f>
        <v>4.17</v>
      </c>
      <c r="E41" s="21">
        <f>'３人口構成'!I38</f>
        <v>4.26</v>
      </c>
      <c r="F41" s="21">
        <f>'３人口構成'!J38</f>
        <v>4.4</v>
      </c>
      <c r="G41" s="21">
        <f>'３人口構成'!K38</f>
        <v>4.39</v>
      </c>
      <c r="H41" s="21">
        <f>'３人口構成'!L38</f>
        <v>4.54</v>
      </c>
    </row>
    <row r="42" spans="2:8" ht="13.5">
      <c r="B42" s="4" t="s">
        <v>72</v>
      </c>
      <c r="C42" s="21">
        <f>'３人口構成'!G39</f>
        <v>3.6</v>
      </c>
      <c r="D42" s="21">
        <f>'３人口構成'!H39</f>
        <v>3.82</v>
      </c>
      <c r="E42" s="21">
        <f>'３人口構成'!I39</f>
        <v>4.11</v>
      </c>
      <c r="F42" s="21">
        <f>'３人口構成'!J39</f>
        <v>4.11</v>
      </c>
      <c r="G42" s="21">
        <f>'３人口構成'!K39</f>
        <v>4.24</v>
      </c>
      <c r="H42" s="21">
        <f>'３人口構成'!L39</f>
        <v>4.14</v>
      </c>
    </row>
    <row r="43" spans="2:8" ht="13.5">
      <c r="B43" s="4" t="s">
        <v>73</v>
      </c>
      <c r="C43" s="21">
        <f>'３人口構成'!G40</f>
        <v>3.47</v>
      </c>
      <c r="D43" s="21">
        <f>'３人口構成'!H40</f>
        <v>3.74</v>
      </c>
      <c r="E43" s="21">
        <f>'３人口構成'!I40</f>
        <v>3.99</v>
      </c>
      <c r="F43" s="21">
        <f>'３人口構成'!J40</f>
        <v>4</v>
      </c>
      <c r="G43" s="21">
        <f>'３人口構成'!K40</f>
        <v>4.1</v>
      </c>
      <c r="H43" s="21">
        <f>'３人口構成'!L40</f>
        <v>4.04</v>
      </c>
    </row>
    <row r="44" spans="2:8" ht="13.5">
      <c r="B44" s="4" t="s">
        <v>74</v>
      </c>
      <c r="C44" s="21">
        <f>'３人口構成'!G41</f>
        <v>3.28</v>
      </c>
      <c r="D44" s="21">
        <f>'３人口構成'!H41</f>
        <v>3.59</v>
      </c>
      <c r="E44" s="21">
        <f>'３人口構成'!I41</f>
        <v>3.91</v>
      </c>
      <c r="F44" s="21">
        <f>'３人口構成'!J41</f>
        <v>3.8</v>
      </c>
      <c r="G44" s="21">
        <f>'３人口構成'!K41</f>
        <v>3.87</v>
      </c>
      <c r="H44" s="21">
        <f>'３人口構成'!L41</f>
        <v>3.89</v>
      </c>
    </row>
    <row r="45" spans="2:8" ht="13.5">
      <c r="B45" s="4" t="s">
        <v>75</v>
      </c>
      <c r="C45" s="21">
        <f>'３人口構成'!G42</f>
        <v>3.05</v>
      </c>
      <c r="D45" s="21">
        <f>'３人口構成'!H42</f>
        <v>3.35</v>
      </c>
      <c r="E45" s="21">
        <f>'３人口構成'!I42</f>
        <v>3.68</v>
      </c>
      <c r="F45" s="21">
        <f>'３人口構成'!J42</f>
        <v>3.63</v>
      </c>
      <c r="G45" s="21">
        <f>'３人口構成'!K42</f>
        <v>3.65</v>
      </c>
      <c r="H45" s="21">
        <f>'３人口構成'!L42</f>
        <v>3.72</v>
      </c>
    </row>
    <row r="46" spans="2:8" ht="13.5">
      <c r="B46" s="4" t="s">
        <v>76</v>
      </c>
      <c r="C46" s="21">
        <f>'３人口構成'!G43</f>
        <v>2.87</v>
      </c>
      <c r="D46" s="21">
        <f>'３人口構成'!H43</f>
        <v>3.15</v>
      </c>
      <c r="E46" s="21">
        <f>'３人口構成'!I43</f>
        <v>3.55</v>
      </c>
      <c r="F46" s="21">
        <f>'３人口構成'!J43</f>
        <v>3.41</v>
      </c>
      <c r="G46" s="21">
        <f>'３人口構成'!K43</f>
        <v>3.45</v>
      </c>
      <c r="H46" s="21">
        <f>'３人口構成'!L43</f>
        <v>3.59</v>
      </c>
    </row>
    <row r="47" spans="2:8" ht="13.5">
      <c r="B47" s="4" t="s">
        <v>86</v>
      </c>
      <c r="C47" s="21">
        <f>'３人口構成'!G44</f>
        <v>2.75</v>
      </c>
      <c r="D47" s="21">
        <f>'３人口構成'!H44</f>
        <v>2.95</v>
      </c>
      <c r="E47" s="21">
        <f>'３人口構成'!I44</f>
        <v>3.38</v>
      </c>
      <c r="F47" s="21">
        <f>'３人口構成'!J44</f>
        <v>3.22</v>
      </c>
      <c r="G47" s="21">
        <f>'３人口構成'!K44</f>
        <v>3.31</v>
      </c>
      <c r="H47" s="21">
        <f>'３人口構成'!L44</f>
        <v>3.39</v>
      </c>
    </row>
    <row r="48" spans="2:8" ht="13.5">
      <c r="B48" s="4" t="s">
        <v>91</v>
      </c>
      <c r="C48" s="21">
        <f>'３人口構成'!G45</f>
        <v>2.65</v>
      </c>
      <c r="D48" s="21">
        <f>'３人口構成'!H45</f>
        <v>2.81</v>
      </c>
      <c r="E48" s="21">
        <f>'３人口構成'!I45</f>
        <v>3.24</v>
      </c>
      <c r="F48" s="21">
        <f>'３人口構成'!J45</f>
        <v>3.05</v>
      </c>
      <c r="G48" s="21">
        <f>'３人口構成'!K45</f>
        <v>3.14</v>
      </c>
      <c r="H48" s="21">
        <f>'３人口構成'!L45</f>
        <v>3.26</v>
      </c>
    </row>
    <row r="49" spans="2:8" ht="13.5">
      <c r="B49" s="4" t="s">
        <v>96</v>
      </c>
      <c r="C49" s="21">
        <f>'３人口構成'!G46</f>
        <v>2.58</v>
      </c>
      <c r="D49" s="21">
        <f>'３人口構成'!H46</f>
        <v>2.7</v>
      </c>
      <c r="E49" s="21">
        <f>'３人口構成'!I46</f>
        <v>3.03</v>
      </c>
      <c r="F49" s="21">
        <f>'３人口構成'!J46</f>
        <v>2.86</v>
      </c>
      <c r="G49" s="21">
        <f>'３人口構成'!K46</f>
        <v>2.9</v>
      </c>
      <c r="H49" s="21">
        <f>'３人口構成'!L46</f>
        <v>2.98</v>
      </c>
    </row>
    <row r="50" spans="2:8" ht="13.5">
      <c r="B50" s="4" t="s">
        <v>102</v>
      </c>
      <c r="C50" s="21">
        <f>'３人口構成'!G47</f>
        <v>2.46</v>
      </c>
      <c r="D50" s="21">
        <f>'３人口構成'!H47</f>
        <v>2.52</v>
      </c>
      <c r="E50" s="21">
        <f>'３人口構成'!I47</f>
        <v>2.83</v>
      </c>
      <c r="F50" s="21">
        <f>'３人口構成'!J47</f>
        <v>2.68</v>
      </c>
      <c r="G50" s="21">
        <f>'３人口構成'!K47</f>
        <v>2.73</v>
      </c>
      <c r="H50" s="21">
        <f>'３人口構成'!L47</f>
        <v>2.71</v>
      </c>
    </row>
  </sheetData>
  <sheetProtection/>
  <printOptions/>
  <pageMargins left="0.1968503937007874" right="0.1968503937007874" top="0.1968503937007874" bottom="0.1968503937007874" header="0.5118110236220472" footer="0.5118110236220472"/>
  <pageSetup fitToWidth="0" fitToHeight="1" horizontalDpi="600" verticalDpi="600" orientation="landscape" paperSize="9" scale="92" r:id="rId2"/>
  <headerFooter alignWithMargins="0">
    <oddHeader>&amp;L&amp;"ＭＳ Ｐゴシック,太字"3-2世帯平均グラフ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L56"/>
  <sheetViews>
    <sheetView view="pageBreakPreview" zoomScale="60" zoomScalePageLayoutView="0" workbookViewId="0" topLeftCell="A19">
      <selection activeCell="P29" sqref="P29"/>
    </sheetView>
  </sheetViews>
  <sheetFormatPr defaultColWidth="9.00390625" defaultRowHeight="13.5"/>
  <cols>
    <col min="1" max="1" width="3.875" style="0" customWidth="1"/>
    <col min="2" max="2" width="5.375" style="0" customWidth="1"/>
  </cols>
  <sheetData>
    <row r="5" spans="3:4" ht="13.5">
      <c r="C5" s="13" t="s">
        <v>77</v>
      </c>
      <c r="D5" s="7" t="s">
        <v>12</v>
      </c>
    </row>
    <row r="6" spans="2:4" ht="13.5">
      <c r="B6" s="29" t="s">
        <v>62</v>
      </c>
      <c r="C6" s="20">
        <v>97.3</v>
      </c>
      <c r="D6" s="16">
        <v>105.9</v>
      </c>
    </row>
    <row r="7" spans="2:4" ht="13.5">
      <c r="B7" s="29" t="s">
        <v>60</v>
      </c>
      <c r="C7" s="24">
        <v>97</v>
      </c>
      <c r="D7" s="23">
        <v>104</v>
      </c>
    </row>
    <row r="8" spans="2:4" ht="13.5">
      <c r="B8" s="29" t="s">
        <v>63</v>
      </c>
      <c r="C8" s="24">
        <v>96</v>
      </c>
      <c r="D8" s="16">
        <v>104.6</v>
      </c>
    </row>
    <row r="9" spans="2:4" ht="13.5">
      <c r="B9" s="29" t="s">
        <v>61</v>
      </c>
      <c r="C9" s="20">
        <v>96.5</v>
      </c>
      <c r="D9" s="23">
        <v>104.3</v>
      </c>
    </row>
    <row r="10" spans="2:4" ht="13.5">
      <c r="B10" s="29" t="s">
        <v>64</v>
      </c>
      <c r="C10" s="24">
        <v>97.8</v>
      </c>
      <c r="D10" s="23">
        <v>104</v>
      </c>
    </row>
    <row r="11" spans="2:4" ht="13.5">
      <c r="B11" s="29" t="s">
        <v>65</v>
      </c>
      <c r="C11" s="20">
        <v>94.1</v>
      </c>
      <c r="D11" s="16">
        <v>95.8</v>
      </c>
    </row>
    <row r="12" spans="2:4" ht="13.5">
      <c r="B12" s="29" t="s">
        <v>66</v>
      </c>
      <c r="C12" s="20">
        <v>95.6</v>
      </c>
      <c r="D12" s="16">
        <v>97.4</v>
      </c>
    </row>
    <row r="13" spans="2:4" ht="13.5">
      <c r="B13" s="4" t="s">
        <v>67</v>
      </c>
      <c r="C13" s="14">
        <v>96.7</v>
      </c>
      <c r="D13" s="3">
        <v>96.8</v>
      </c>
    </row>
    <row r="14" spans="2:4" ht="13.5">
      <c r="B14" s="4" t="s">
        <v>68</v>
      </c>
      <c r="C14" s="14">
        <v>95.1</v>
      </c>
      <c r="D14" s="3">
        <v>95.6</v>
      </c>
    </row>
    <row r="15" spans="2:4" ht="13.5">
      <c r="B15" s="4" t="s">
        <v>69</v>
      </c>
      <c r="C15" s="14">
        <v>91.2</v>
      </c>
      <c r="D15" s="3">
        <v>92.5</v>
      </c>
    </row>
    <row r="16" spans="2:4" ht="13.5">
      <c r="B16" s="4" t="s">
        <v>70</v>
      </c>
      <c r="C16" s="14">
        <v>91.4</v>
      </c>
      <c r="D16" s="3">
        <v>91</v>
      </c>
    </row>
    <row r="17" spans="2:4" ht="13.5">
      <c r="B17" s="4" t="s">
        <v>71</v>
      </c>
      <c r="C17" s="14">
        <v>91.8</v>
      </c>
      <c r="D17" s="3">
        <v>91.3</v>
      </c>
    </row>
    <row r="18" spans="2:4" ht="13.5">
      <c r="B18" s="4" t="s">
        <v>72</v>
      </c>
      <c r="C18" s="14">
        <v>91.8</v>
      </c>
      <c r="D18" s="3">
        <v>91.1</v>
      </c>
    </row>
    <row r="19" spans="2:4" ht="13.5">
      <c r="B19" s="4" t="s">
        <v>73</v>
      </c>
      <c r="C19" s="14">
        <v>91.3</v>
      </c>
      <c r="D19" s="3">
        <v>90.6</v>
      </c>
    </row>
    <row r="20" spans="2:4" ht="13.5">
      <c r="B20" s="4" t="s">
        <v>74</v>
      </c>
      <c r="C20" s="14">
        <v>90.1</v>
      </c>
      <c r="D20" s="3">
        <v>89.2</v>
      </c>
    </row>
    <row r="21" spans="2:4" ht="13.5">
      <c r="B21" s="4" t="s">
        <v>75</v>
      </c>
      <c r="C21" s="14">
        <v>89.2</v>
      </c>
      <c r="D21" s="3">
        <v>88.9</v>
      </c>
    </row>
    <row r="22" spans="2:4" ht="13.5">
      <c r="B22" s="4" t="s">
        <v>76</v>
      </c>
      <c r="C22" s="14">
        <v>89.5</v>
      </c>
      <c r="D22" s="3">
        <v>88.6</v>
      </c>
    </row>
    <row r="23" spans="2:4" ht="13.5">
      <c r="B23" s="4" t="s">
        <v>86</v>
      </c>
      <c r="C23" s="14">
        <v>89.8</v>
      </c>
      <c r="D23" s="3">
        <v>87.8</v>
      </c>
    </row>
    <row r="24" spans="2:4" ht="13.5">
      <c r="B24" s="4" t="s">
        <v>91</v>
      </c>
      <c r="C24" s="14">
        <v>88.8</v>
      </c>
      <c r="D24" s="3">
        <v>87.5</v>
      </c>
    </row>
    <row r="25" spans="2:4" ht="13.5">
      <c r="B25" s="4" t="s">
        <v>103</v>
      </c>
      <c r="C25" s="14">
        <v>89</v>
      </c>
      <c r="D25" s="3">
        <v>88.2</v>
      </c>
    </row>
    <row r="26" spans="2:4" ht="13.5">
      <c r="B26" s="4" t="s">
        <v>102</v>
      </c>
      <c r="C26" s="14">
        <v>90.4</v>
      </c>
      <c r="D26" s="3">
        <v>88.7</v>
      </c>
    </row>
    <row r="27" ht="12.75" customHeight="1"/>
    <row r="28" spans="3:8" ht="13.5">
      <c r="C28" s="7" t="s">
        <v>1</v>
      </c>
      <c r="D28" s="7" t="s">
        <v>2</v>
      </c>
      <c r="E28" s="7" t="s">
        <v>3</v>
      </c>
      <c r="F28" s="7" t="s">
        <v>4</v>
      </c>
      <c r="G28" s="7" t="s">
        <v>5</v>
      </c>
      <c r="H28" s="7" t="s">
        <v>6</v>
      </c>
    </row>
    <row r="29" spans="2:8" ht="13.5">
      <c r="B29" s="29" t="s">
        <v>62</v>
      </c>
      <c r="C29" s="16">
        <v>100.8</v>
      </c>
      <c r="D29" s="16">
        <v>90.8</v>
      </c>
      <c r="E29" s="23">
        <v>93</v>
      </c>
      <c r="F29" s="16">
        <v>94.8</v>
      </c>
      <c r="G29" s="16">
        <v>94.3</v>
      </c>
      <c r="H29" s="16">
        <v>94.5</v>
      </c>
    </row>
    <row r="30" spans="2:8" ht="13.5">
      <c r="B30" s="29" t="s">
        <v>60</v>
      </c>
      <c r="C30" s="16">
        <v>98.8</v>
      </c>
      <c r="D30" s="23">
        <v>91.8</v>
      </c>
      <c r="E30" s="23">
        <v>95</v>
      </c>
      <c r="F30" s="23">
        <v>97</v>
      </c>
      <c r="G30" s="16">
        <v>93.8</v>
      </c>
      <c r="H30" s="16">
        <v>97.8</v>
      </c>
    </row>
    <row r="31" spans="2:8" ht="13.5">
      <c r="B31" s="29" t="s">
        <v>63</v>
      </c>
      <c r="C31" s="16">
        <v>96.6</v>
      </c>
      <c r="D31" s="16">
        <v>92.9</v>
      </c>
      <c r="E31" s="16">
        <v>95.6</v>
      </c>
      <c r="F31" s="16">
        <v>95.2</v>
      </c>
      <c r="G31" s="16">
        <v>96.2</v>
      </c>
      <c r="H31" s="16">
        <v>96.5</v>
      </c>
    </row>
    <row r="32" spans="2:8" ht="13.5">
      <c r="B32" s="29" t="s">
        <v>61</v>
      </c>
      <c r="C32" s="16">
        <v>96.5</v>
      </c>
      <c r="D32" s="16">
        <v>95.6</v>
      </c>
      <c r="E32" s="16">
        <v>93.6</v>
      </c>
      <c r="F32" s="16">
        <v>95.4</v>
      </c>
      <c r="G32" s="16">
        <v>97.8</v>
      </c>
      <c r="H32" s="16">
        <v>99.7</v>
      </c>
    </row>
    <row r="33" spans="2:8" ht="13.5">
      <c r="B33" s="29" t="s">
        <v>64</v>
      </c>
      <c r="C33" s="16">
        <v>97.8</v>
      </c>
      <c r="D33" s="16">
        <v>99.4</v>
      </c>
      <c r="E33" s="16">
        <v>96.8</v>
      </c>
      <c r="F33" s="16">
        <v>94.5</v>
      </c>
      <c r="G33" s="23">
        <v>98.6</v>
      </c>
      <c r="H33" s="16">
        <v>99.1</v>
      </c>
    </row>
    <row r="34" spans="2:8" ht="13.5">
      <c r="B34" s="29" t="s">
        <v>65</v>
      </c>
      <c r="C34" s="16">
        <v>96.8</v>
      </c>
      <c r="D34" s="16">
        <v>91.9</v>
      </c>
      <c r="E34" s="16">
        <v>90.7</v>
      </c>
      <c r="F34" s="16">
        <v>86.7</v>
      </c>
      <c r="G34" s="23">
        <v>93</v>
      </c>
      <c r="H34" s="16">
        <v>89.7</v>
      </c>
    </row>
    <row r="35" spans="2:8" ht="13.5">
      <c r="B35" s="29" t="s">
        <v>66</v>
      </c>
      <c r="C35" s="16">
        <v>97.2</v>
      </c>
      <c r="D35" s="16">
        <v>93.6</v>
      </c>
      <c r="E35" s="25">
        <v>91</v>
      </c>
      <c r="F35" s="16">
        <v>93.1</v>
      </c>
      <c r="G35" s="16">
        <v>95.4</v>
      </c>
      <c r="H35" s="16">
        <v>93.2</v>
      </c>
    </row>
    <row r="36" spans="2:8" ht="13.5">
      <c r="B36" s="4" t="s">
        <v>67</v>
      </c>
      <c r="C36" s="3">
        <v>97.8</v>
      </c>
      <c r="D36" s="3">
        <v>95.4</v>
      </c>
      <c r="E36" s="3">
        <v>92.3</v>
      </c>
      <c r="F36" s="3">
        <v>96</v>
      </c>
      <c r="G36" s="3">
        <v>94.9</v>
      </c>
      <c r="H36" s="3">
        <v>97.6</v>
      </c>
    </row>
    <row r="37" spans="2:8" ht="13.5">
      <c r="B37" s="4" t="s">
        <v>68</v>
      </c>
      <c r="C37" s="3">
        <v>95.9</v>
      </c>
      <c r="D37" s="3">
        <v>95.4</v>
      </c>
      <c r="E37" s="3">
        <v>90.3</v>
      </c>
      <c r="F37" s="3">
        <v>93.5</v>
      </c>
      <c r="G37" s="3">
        <v>93.2</v>
      </c>
      <c r="H37" s="3">
        <v>98.4</v>
      </c>
    </row>
    <row r="38" spans="2:8" ht="13.5">
      <c r="B38" s="4" t="s">
        <v>69</v>
      </c>
      <c r="C38" s="3">
        <v>93</v>
      </c>
      <c r="D38" s="3">
        <v>94.3</v>
      </c>
      <c r="E38" s="3">
        <v>88.4</v>
      </c>
      <c r="F38" s="3">
        <v>91.4</v>
      </c>
      <c r="G38" s="3">
        <v>92.3</v>
      </c>
      <c r="H38" s="3">
        <v>96.2</v>
      </c>
    </row>
    <row r="39" spans="2:8" ht="13.5">
      <c r="B39" s="4" t="s">
        <v>70</v>
      </c>
      <c r="C39" s="3">
        <v>91.2</v>
      </c>
      <c r="D39" s="3">
        <v>94.9</v>
      </c>
      <c r="E39" s="3">
        <v>89.9</v>
      </c>
      <c r="F39" s="3">
        <v>91.6</v>
      </c>
      <c r="G39" s="3">
        <v>91.1</v>
      </c>
      <c r="H39" s="3">
        <v>90.6</v>
      </c>
    </row>
    <row r="40" spans="2:8" ht="13.5">
      <c r="B40" s="4" t="s">
        <v>71</v>
      </c>
      <c r="C40" s="3">
        <v>92.1</v>
      </c>
      <c r="D40" s="3">
        <v>94.3</v>
      </c>
      <c r="E40" s="3">
        <v>91.9</v>
      </c>
      <c r="F40" s="3">
        <v>91.4</v>
      </c>
      <c r="G40" s="3">
        <v>91.8</v>
      </c>
      <c r="H40" s="3">
        <v>87.2</v>
      </c>
    </row>
    <row r="41" spans="2:8" ht="13.5">
      <c r="B41" s="4" t="s">
        <v>72</v>
      </c>
      <c r="C41" s="3">
        <v>92.2</v>
      </c>
      <c r="D41" s="3">
        <v>95.6</v>
      </c>
      <c r="E41" s="3">
        <v>91</v>
      </c>
      <c r="F41" s="3">
        <v>92.1</v>
      </c>
      <c r="G41" s="3">
        <v>90.6</v>
      </c>
      <c r="H41" s="3">
        <v>84.6</v>
      </c>
    </row>
    <row r="42" spans="2:8" ht="13.5">
      <c r="B42" s="4" t="s">
        <v>73</v>
      </c>
      <c r="C42" s="3">
        <v>91.5</v>
      </c>
      <c r="D42" s="3">
        <v>92.2</v>
      </c>
      <c r="E42" s="3">
        <v>92.8</v>
      </c>
      <c r="F42" s="3">
        <v>93.4</v>
      </c>
      <c r="G42" s="3">
        <v>89.5</v>
      </c>
      <c r="H42" s="3">
        <v>86</v>
      </c>
    </row>
    <row r="43" spans="2:8" ht="13.5">
      <c r="B43" s="4" t="s">
        <v>74</v>
      </c>
      <c r="C43" s="3">
        <v>90.6</v>
      </c>
      <c r="D43" s="3">
        <v>89.8</v>
      </c>
      <c r="E43" s="3">
        <v>90.6</v>
      </c>
      <c r="F43" s="3">
        <v>92.4</v>
      </c>
      <c r="G43" s="3">
        <v>89.8</v>
      </c>
      <c r="H43" s="3">
        <v>82.3</v>
      </c>
    </row>
    <row r="44" spans="2:8" ht="13.5">
      <c r="B44" s="4" t="s">
        <v>75</v>
      </c>
      <c r="C44" s="3">
        <v>89.7</v>
      </c>
      <c r="D44" s="3">
        <v>88.6</v>
      </c>
      <c r="E44" s="3">
        <v>89.4</v>
      </c>
      <c r="F44" s="3">
        <v>90.2</v>
      </c>
      <c r="G44" s="3">
        <v>90.9</v>
      </c>
      <c r="H44" s="3">
        <v>81.2</v>
      </c>
    </row>
    <row r="45" spans="2:8" ht="13.5">
      <c r="B45" s="4" t="s">
        <v>76</v>
      </c>
      <c r="C45" s="3">
        <v>90.5</v>
      </c>
      <c r="D45" s="3">
        <v>87.2</v>
      </c>
      <c r="E45" s="3">
        <v>89.2</v>
      </c>
      <c r="F45" s="3">
        <v>89.5</v>
      </c>
      <c r="G45" s="3">
        <v>89.9</v>
      </c>
      <c r="H45" s="3">
        <v>80.5</v>
      </c>
    </row>
    <row r="46" spans="2:8" ht="13.5">
      <c r="B46" s="4" t="s">
        <v>86</v>
      </c>
      <c r="C46" s="3">
        <v>91.1</v>
      </c>
      <c r="D46" s="3">
        <v>87.6</v>
      </c>
      <c r="E46" s="3">
        <v>88.8</v>
      </c>
      <c r="F46" s="3">
        <v>88.1</v>
      </c>
      <c r="G46" s="3">
        <v>88.4</v>
      </c>
      <c r="H46" s="3">
        <v>82.8</v>
      </c>
    </row>
    <row r="47" spans="2:8" ht="13.5">
      <c r="B47" s="4" t="s">
        <v>91</v>
      </c>
      <c r="C47" s="3">
        <v>89.8</v>
      </c>
      <c r="D47" s="3">
        <v>87.2</v>
      </c>
      <c r="E47" s="3">
        <v>86.5</v>
      </c>
      <c r="F47" s="3">
        <v>89.4</v>
      </c>
      <c r="G47" s="3">
        <v>88.6</v>
      </c>
      <c r="H47" s="3">
        <v>79.2</v>
      </c>
    </row>
    <row r="48" spans="2:8" ht="13.5">
      <c r="B48" s="4" t="s">
        <v>96</v>
      </c>
      <c r="C48" s="3">
        <v>90.1</v>
      </c>
      <c r="D48" s="3">
        <v>88.2</v>
      </c>
      <c r="E48" s="3">
        <v>84.5</v>
      </c>
      <c r="F48" s="3">
        <v>89.1</v>
      </c>
      <c r="G48" s="3">
        <v>89</v>
      </c>
      <c r="H48" s="3">
        <v>77.7</v>
      </c>
    </row>
    <row r="49" spans="2:8" ht="13.5">
      <c r="B49" s="4" t="s">
        <v>102</v>
      </c>
      <c r="C49" s="3">
        <v>91.3</v>
      </c>
      <c r="D49" s="3">
        <v>89.8</v>
      </c>
      <c r="E49" s="3">
        <v>85.2</v>
      </c>
      <c r="F49" s="3">
        <v>91.2</v>
      </c>
      <c r="G49" s="3">
        <v>91.3</v>
      </c>
      <c r="H49" s="3">
        <v>78.3</v>
      </c>
    </row>
    <row r="56" ht="13.5">
      <c r="L56" s="3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2"/>
  <headerFooter alignWithMargins="0">
    <oddHeader>&amp;L&amp;"ＭＳ Ｐゴシック,太字"3-3　人口性比グラフ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tabSelected="1" view="pageBreakPreview" zoomScale="80" zoomScaleSheetLayoutView="80" zoomScalePageLayoutView="0" workbookViewId="0" topLeftCell="A13">
      <selection activeCell="N12" sqref="N12"/>
    </sheetView>
  </sheetViews>
  <sheetFormatPr defaultColWidth="9.00390625" defaultRowHeight="13.5"/>
  <sheetData>
    <row r="1" spans="3:4" ht="13.5">
      <c r="C1" s="13" t="s">
        <v>77</v>
      </c>
      <c r="D1" s="7" t="s">
        <v>12</v>
      </c>
    </row>
    <row r="2" spans="2:4" ht="13.5">
      <c r="B2" s="4" t="s">
        <v>67</v>
      </c>
      <c r="C2" s="14">
        <v>370.4</v>
      </c>
      <c r="D2" s="3">
        <v>427.5</v>
      </c>
    </row>
    <row r="3" spans="2:4" ht="13.5">
      <c r="B3" s="4" t="s">
        <v>68</v>
      </c>
      <c r="C3" s="14">
        <v>359.48</v>
      </c>
      <c r="D3" s="3">
        <v>430.8</v>
      </c>
    </row>
    <row r="4" spans="2:4" ht="13.5">
      <c r="B4" s="4" t="s">
        <v>69</v>
      </c>
      <c r="C4" s="14">
        <v>348.5</v>
      </c>
      <c r="D4" s="3">
        <v>401.4</v>
      </c>
    </row>
    <row r="5" spans="2:4" ht="13.5">
      <c r="B5" s="4" t="s">
        <v>70</v>
      </c>
      <c r="C5" s="14">
        <v>342.7</v>
      </c>
      <c r="D5" s="3">
        <v>383.4</v>
      </c>
    </row>
    <row r="6" spans="2:4" ht="13.5">
      <c r="B6" s="4" t="s">
        <v>71</v>
      </c>
      <c r="C6" s="14">
        <v>367.5</v>
      </c>
      <c r="D6" s="3">
        <v>383.2</v>
      </c>
    </row>
    <row r="7" spans="2:4" ht="13.5">
      <c r="B7" s="4" t="s">
        <v>72</v>
      </c>
      <c r="C7" s="14">
        <v>407.4</v>
      </c>
      <c r="D7" s="3">
        <v>387.2</v>
      </c>
    </row>
    <row r="8" spans="2:4" ht="13.5">
      <c r="B8" s="4" t="s">
        <v>73</v>
      </c>
      <c r="C8" s="14">
        <v>431</v>
      </c>
      <c r="D8" s="3">
        <v>387.7</v>
      </c>
    </row>
    <row r="9" spans="2:4" ht="13.5">
      <c r="B9" s="4" t="s">
        <v>74</v>
      </c>
      <c r="C9" s="14">
        <v>445.4</v>
      </c>
      <c r="D9" s="3">
        <v>382.3</v>
      </c>
    </row>
    <row r="10" spans="2:4" ht="13.5">
      <c r="B10" s="4" t="s">
        <v>75</v>
      </c>
      <c r="C10" s="14">
        <v>456.9</v>
      </c>
      <c r="D10" s="3">
        <v>377.7</v>
      </c>
    </row>
    <row r="11" spans="2:4" ht="13.5">
      <c r="B11" s="4" t="s">
        <v>76</v>
      </c>
      <c r="C11" s="14">
        <v>462.2</v>
      </c>
      <c r="D11" s="3">
        <v>370.6</v>
      </c>
    </row>
    <row r="12" spans="2:4" ht="13.5">
      <c r="B12" s="4" t="s">
        <v>86</v>
      </c>
      <c r="C12" s="32">
        <v>461.4</v>
      </c>
      <c r="D12" s="33">
        <v>361.1</v>
      </c>
    </row>
    <row r="13" spans="2:4" ht="13.5">
      <c r="B13" s="4" t="s">
        <v>91</v>
      </c>
      <c r="C13" s="38">
        <v>438.1</v>
      </c>
      <c r="D13" s="26">
        <v>347.5</v>
      </c>
    </row>
    <row r="14" spans="2:4" ht="13.5">
      <c r="B14" s="4" t="s">
        <v>96</v>
      </c>
      <c r="C14" s="43">
        <v>404</v>
      </c>
      <c r="D14" s="26">
        <v>333.3</v>
      </c>
    </row>
    <row r="15" spans="2:4" ht="13.5">
      <c r="B15" s="4" t="s">
        <v>102</v>
      </c>
      <c r="C15" s="43">
        <v>391.6</v>
      </c>
      <c r="D15" s="26">
        <v>317.7</v>
      </c>
    </row>
    <row r="19" spans="3:9" ht="13.5">
      <c r="C19" s="7" t="s">
        <v>1</v>
      </c>
      <c r="D19" s="7" t="s">
        <v>2</v>
      </c>
      <c r="E19" s="7" t="s">
        <v>3</v>
      </c>
      <c r="F19" s="7" t="s">
        <v>4</v>
      </c>
      <c r="G19" s="7" t="s">
        <v>5</v>
      </c>
      <c r="H19" s="7" t="s">
        <v>6</v>
      </c>
      <c r="I19" s="7" t="s">
        <v>12</v>
      </c>
    </row>
    <row r="20" spans="2:9" ht="13.5">
      <c r="B20" s="4" t="s">
        <v>67</v>
      </c>
      <c r="C20" s="3">
        <v>446.9</v>
      </c>
      <c r="D20" s="3">
        <v>255.3</v>
      </c>
      <c r="E20" s="3">
        <v>374.5</v>
      </c>
      <c r="F20" s="3">
        <v>407.9</v>
      </c>
      <c r="G20" s="3">
        <v>261</v>
      </c>
      <c r="H20" s="3">
        <v>287</v>
      </c>
      <c r="I20" s="3">
        <v>427.5</v>
      </c>
    </row>
    <row r="21" spans="2:9" ht="13.5">
      <c r="B21" s="4" t="s">
        <v>68</v>
      </c>
      <c r="C21" s="3">
        <v>439.5</v>
      </c>
      <c r="D21" s="3">
        <v>248.1</v>
      </c>
      <c r="E21" s="3">
        <v>346.4</v>
      </c>
      <c r="F21" s="3">
        <v>380.3</v>
      </c>
      <c r="G21" s="3">
        <v>247.8</v>
      </c>
      <c r="H21" s="3">
        <v>283</v>
      </c>
      <c r="I21" s="3">
        <v>430.8</v>
      </c>
    </row>
    <row r="22" spans="2:9" ht="13.5">
      <c r="B22" s="4" t="s">
        <v>69</v>
      </c>
      <c r="C22" s="3">
        <v>435.3</v>
      </c>
      <c r="D22" s="3">
        <v>235.3</v>
      </c>
      <c r="E22" s="3">
        <v>322.8</v>
      </c>
      <c r="F22" s="3">
        <v>354.6</v>
      </c>
      <c r="G22" s="3">
        <v>232.7</v>
      </c>
      <c r="H22" s="3">
        <v>269.4</v>
      </c>
      <c r="I22" s="3">
        <v>401.4</v>
      </c>
    </row>
    <row r="23" spans="2:9" ht="13.5">
      <c r="B23" s="4" t="s">
        <v>70</v>
      </c>
      <c r="C23" s="3">
        <v>444.6</v>
      </c>
      <c r="D23" s="3">
        <v>236.3</v>
      </c>
      <c r="E23" s="3">
        <v>263.9</v>
      </c>
      <c r="F23" s="3">
        <v>327.9</v>
      </c>
      <c r="G23" s="3">
        <v>216.8</v>
      </c>
      <c r="H23" s="3">
        <v>259.7</v>
      </c>
      <c r="I23" s="3">
        <v>383.4</v>
      </c>
    </row>
    <row r="24" spans="2:9" ht="13.5">
      <c r="B24" s="4" t="s">
        <v>71</v>
      </c>
      <c r="C24" s="3">
        <v>499.6</v>
      </c>
      <c r="D24" s="3">
        <v>250.7</v>
      </c>
      <c r="E24" s="3">
        <v>250.7</v>
      </c>
      <c r="F24" s="3">
        <v>319.6</v>
      </c>
      <c r="G24" s="3">
        <v>214.3</v>
      </c>
      <c r="H24" s="3">
        <v>252.4</v>
      </c>
      <c r="I24" s="3">
        <v>383.2</v>
      </c>
    </row>
    <row r="25" spans="2:9" ht="13.5">
      <c r="B25" s="4" t="s">
        <v>72</v>
      </c>
      <c r="C25" s="3">
        <v>570.3</v>
      </c>
      <c r="D25" s="3">
        <v>305.8</v>
      </c>
      <c r="E25" s="3">
        <v>250.6</v>
      </c>
      <c r="F25" s="3">
        <v>323.4</v>
      </c>
      <c r="G25" s="3">
        <v>217.4</v>
      </c>
      <c r="H25" s="3">
        <v>245</v>
      </c>
      <c r="I25" s="3">
        <v>387.2</v>
      </c>
    </row>
    <row r="26" spans="2:9" ht="13.5">
      <c r="B26" s="4" t="s">
        <v>73</v>
      </c>
      <c r="C26" s="3">
        <v>601.9</v>
      </c>
      <c r="D26" s="3">
        <v>372.9</v>
      </c>
      <c r="E26" s="3">
        <v>259.1</v>
      </c>
      <c r="F26" s="3">
        <v>332.8</v>
      </c>
      <c r="G26" s="3">
        <v>216.8</v>
      </c>
      <c r="H26" s="3">
        <v>238.8</v>
      </c>
      <c r="I26" s="3">
        <v>387.7</v>
      </c>
    </row>
    <row r="27" spans="2:9" ht="13.5">
      <c r="B27" s="4" t="s">
        <v>74</v>
      </c>
      <c r="C27" s="3">
        <v>623.4</v>
      </c>
      <c r="D27" s="3">
        <v>434.6</v>
      </c>
      <c r="E27" s="3">
        <v>267.9</v>
      </c>
      <c r="F27" s="3">
        <v>327.3</v>
      </c>
      <c r="G27" s="3">
        <v>212.6</v>
      </c>
      <c r="H27" s="3">
        <v>224.1</v>
      </c>
      <c r="I27" s="3">
        <v>382.3</v>
      </c>
    </row>
    <row r="28" spans="2:9" ht="13.5">
      <c r="B28" s="4" t="s">
        <v>75</v>
      </c>
      <c r="C28" s="3">
        <v>639.7</v>
      </c>
      <c r="D28" s="3">
        <v>458.3</v>
      </c>
      <c r="E28" s="3">
        <v>269.9</v>
      </c>
      <c r="F28" s="72">
        <v>326.8</v>
      </c>
      <c r="G28" s="3">
        <v>221</v>
      </c>
      <c r="H28" s="3">
        <v>219.8</v>
      </c>
      <c r="I28" s="3">
        <v>377.7</v>
      </c>
    </row>
    <row r="29" spans="2:9" ht="13.5">
      <c r="B29" s="4" t="s">
        <v>76</v>
      </c>
      <c r="C29" s="3">
        <v>654.3</v>
      </c>
      <c r="D29" s="3">
        <v>452.5</v>
      </c>
      <c r="E29" s="3">
        <v>269.1</v>
      </c>
      <c r="F29" s="3">
        <v>323.6</v>
      </c>
      <c r="G29" s="3">
        <v>222.9</v>
      </c>
      <c r="H29" s="3">
        <v>215.8</v>
      </c>
      <c r="I29" s="3">
        <v>370.6</v>
      </c>
    </row>
    <row r="30" spans="2:9" ht="13.5">
      <c r="B30" s="4" t="s">
        <v>86</v>
      </c>
      <c r="C30" s="3">
        <v>659.5</v>
      </c>
      <c r="D30" s="3">
        <v>450.2</v>
      </c>
      <c r="E30" s="36">
        <v>258</v>
      </c>
      <c r="F30" s="3">
        <v>318.2</v>
      </c>
      <c r="G30" s="3">
        <v>217.1</v>
      </c>
      <c r="H30" s="3">
        <v>207.7</v>
      </c>
      <c r="I30" s="3">
        <v>361.3</v>
      </c>
    </row>
    <row r="31" spans="2:9" ht="13.5">
      <c r="B31" s="4" t="s">
        <v>91</v>
      </c>
      <c r="C31" s="26">
        <v>649.1</v>
      </c>
      <c r="D31" s="26">
        <v>437.8</v>
      </c>
      <c r="E31" s="26">
        <v>247.3</v>
      </c>
      <c r="F31" s="26">
        <v>307.7</v>
      </c>
      <c r="G31" s="26">
        <v>209.2</v>
      </c>
      <c r="H31" s="26">
        <v>194.7</v>
      </c>
      <c r="I31" s="26">
        <v>347.5</v>
      </c>
    </row>
    <row r="32" spans="2:9" ht="13.5">
      <c r="B32" s="4" t="s">
        <v>96</v>
      </c>
      <c r="C32" s="41">
        <v>646.2</v>
      </c>
      <c r="D32" s="41">
        <v>430</v>
      </c>
      <c r="E32" s="41">
        <v>233</v>
      </c>
      <c r="F32" s="41">
        <v>286.6</v>
      </c>
      <c r="G32" s="41">
        <v>198.2</v>
      </c>
      <c r="H32" s="41">
        <v>176.6</v>
      </c>
      <c r="I32" s="41">
        <v>333.3</v>
      </c>
    </row>
    <row r="33" spans="2:9" ht="13.5">
      <c r="B33" s="4" t="s">
        <v>102</v>
      </c>
      <c r="C33" s="41">
        <v>632</v>
      </c>
      <c r="D33" s="41">
        <v>420.1</v>
      </c>
      <c r="E33" s="41">
        <v>219</v>
      </c>
      <c r="F33" s="41">
        <v>272.5</v>
      </c>
      <c r="G33" s="41">
        <v>187.6</v>
      </c>
      <c r="H33" s="41">
        <v>157.7</v>
      </c>
      <c r="I33" s="41">
        <v>317.7</v>
      </c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9" r:id="rId2"/>
  <headerFooter alignWithMargins="0">
    <oddHeader>&amp;L&amp;"ＭＳ Ｐゴシック,太字"3-4人口密度グラフ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長子　将士</cp:lastModifiedBy>
  <cp:lastPrinted>2021-12-02T04:18:59Z</cp:lastPrinted>
  <dcterms:created xsi:type="dcterms:W3CDTF">2005-05-24T00:30:10Z</dcterms:created>
  <dcterms:modified xsi:type="dcterms:W3CDTF">2021-12-02T04:22:58Z</dcterms:modified>
  <cp:category/>
  <cp:version/>
  <cp:contentType/>
  <cp:contentStatus/>
</cp:coreProperties>
</file>